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P\Desktop\"/>
    </mc:Choice>
  </mc:AlternateContent>
  <bookViews>
    <workbookView xWindow="0" yWindow="0" windowWidth="20490" windowHeight="7755"/>
  </bookViews>
  <sheets>
    <sheet name="Price Part" sheetId="2" r:id="rId1"/>
  </sheets>
  <definedNames>
    <definedName name="_xlnm._FilterDatabase" localSheetId="0" hidden="1">'Price Part'!$A$7:$V$1252</definedName>
    <definedName name="_xlnm.Print_Titles" localSheetId="0">'Price Part'!$6:$7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0" i="2" l="1"/>
  <c r="T930" i="2" s="1"/>
  <c r="U930" i="2" s="1"/>
  <c r="T452" i="2" l="1"/>
  <c r="T453" i="2"/>
  <c r="T153" i="2"/>
  <c r="T144" i="2"/>
  <c r="T349" i="2"/>
  <c r="T70" i="2"/>
  <c r="T702" i="2" l="1"/>
  <c r="T690" i="2"/>
  <c r="T357" i="2" l="1"/>
  <c r="T330" i="2"/>
  <c r="T331" i="2"/>
  <c r="T332" i="2"/>
  <c r="T329" i="2"/>
  <c r="T319" i="2"/>
  <c r="T318" i="2"/>
  <c r="T315" i="2"/>
  <c r="T245" i="2"/>
  <c r="T243" i="2"/>
  <c r="T241" i="2"/>
  <c r="T142" i="2"/>
  <c r="T141" i="2"/>
  <c r="T130" i="2"/>
  <c r="Q108" i="2"/>
  <c r="T108" i="2" s="1"/>
  <c r="T97" i="2"/>
  <c r="T96" i="2"/>
  <c r="Q47" i="2"/>
  <c r="T46" i="2"/>
  <c r="T45" i="2"/>
  <c r="T42" i="2"/>
  <c r="T40" i="2"/>
  <c r="T41" i="2"/>
  <c r="T30" i="2"/>
  <c r="T15" i="2"/>
  <c r="Q9" i="2"/>
  <c r="T360" i="2" l="1"/>
  <c r="T157" i="2"/>
  <c r="T155" i="2"/>
  <c r="T149" i="2"/>
  <c r="T17" i="2"/>
  <c r="T338" i="2" l="1"/>
  <c r="Q25" i="2" l="1"/>
  <c r="T1249" i="2" l="1"/>
  <c r="Q1249" i="2"/>
  <c r="R1249" i="2" s="1"/>
  <c r="S1249" i="2" s="1"/>
  <c r="T1064" i="2"/>
  <c r="U1249" i="2" l="1"/>
  <c r="T421" i="2"/>
  <c r="Q425" i="2"/>
  <c r="T423" i="2"/>
  <c r="Q423" i="2"/>
  <c r="Q1066" i="2"/>
  <c r="T1066" i="2" s="1"/>
  <c r="U1066" i="2" s="1"/>
  <c r="R1066" i="2" l="1"/>
  <c r="S1066" i="2" s="1"/>
  <c r="Q363" i="2"/>
  <c r="T919" i="2" l="1"/>
  <c r="T433" i="2"/>
  <c r="Q39" i="2"/>
  <c r="T39" i="2" s="1"/>
  <c r="J896" i="2" l="1"/>
  <c r="Q896" i="2" s="1"/>
  <c r="T896" i="2" s="1"/>
  <c r="J895" i="2"/>
  <c r="Q895" i="2" s="1"/>
  <c r="T895" i="2" s="1"/>
  <c r="J894" i="2"/>
  <c r="Q894" i="2" s="1"/>
  <c r="T894" i="2" s="1"/>
  <c r="J893" i="2"/>
  <c r="Q893" i="2" s="1"/>
  <c r="T893" i="2" s="1"/>
  <c r="J892" i="2"/>
  <c r="Q892" i="2" s="1"/>
  <c r="T892" i="2" s="1"/>
  <c r="J891" i="2"/>
  <c r="Q891" i="2" s="1"/>
  <c r="T891" i="2" s="1"/>
  <c r="J890" i="2"/>
  <c r="Q890" i="2" s="1"/>
  <c r="T890" i="2" s="1"/>
  <c r="J889" i="2"/>
  <c r="Q889" i="2" s="1"/>
  <c r="T889" i="2" s="1"/>
  <c r="J888" i="2"/>
  <c r="Q888" i="2" s="1"/>
  <c r="T888" i="2" s="1"/>
  <c r="J887" i="2"/>
  <c r="Q887" i="2" s="1"/>
  <c r="T887" i="2" s="1"/>
  <c r="J886" i="2"/>
  <c r="Q886" i="2" s="1"/>
  <c r="T886" i="2" s="1"/>
  <c r="J885" i="2"/>
  <c r="Q885" i="2" s="1"/>
  <c r="T885" i="2" s="1"/>
  <c r="J884" i="2"/>
  <c r="Q884" i="2" s="1"/>
  <c r="T884" i="2" s="1"/>
  <c r="J883" i="2"/>
  <c r="T694" i="2" l="1"/>
  <c r="T236" i="2"/>
  <c r="Q36" i="2"/>
  <c r="U36" i="2" s="1"/>
  <c r="R36" i="2" l="1"/>
  <c r="S36" i="2" s="1"/>
  <c r="X85" i="2" l="1"/>
  <c r="P1252" i="2" l="1"/>
  <c r="O1252" i="2"/>
  <c r="N1252" i="2"/>
  <c r="M1252" i="2"/>
  <c r="L1252" i="2"/>
  <c r="X1251" i="2"/>
  <c r="Y1251" i="2" s="1"/>
  <c r="W1251" i="2"/>
  <c r="T1251" i="2"/>
  <c r="Q1251" i="2"/>
  <c r="R1251" i="2" s="1"/>
  <c r="S1251" i="2" s="1"/>
  <c r="X1250" i="2"/>
  <c r="Y1250" i="2" s="1"/>
  <c r="Q1250" i="2"/>
  <c r="U1250" i="2" s="1"/>
  <c r="X1248" i="2"/>
  <c r="Y1248" i="2" s="1"/>
  <c r="W1248" i="2"/>
  <c r="Q1248" i="2"/>
  <c r="U1248" i="2" s="1"/>
  <c r="X1247" i="2"/>
  <c r="Y1247" i="2" s="1"/>
  <c r="W1247" i="2"/>
  <c r="T1247" i="2"/>
  <c r="Q1247" i="2"/>
  <c r="R1247" i="2" s="1"/>
  <c r="S1247" i="2" s="1"/>
  <c r="X1246" i="2"/>
  <c r="Y1246" i="2" s="1"/>
  <c r="W1246" i="2"/>
  <c r="T1246" i="2"/>
  <c r="Q1246" i="2"/>
  <c r="R1246" i="2" s="1"/>
  <c r="S1246" i="2" s="1"/>
  <c r="X1245" i="2"/>
  <c r="Y1245" i="2" s="1"/>
  <c r="W1245" i="2"/>
  <c r="T1245" i="2"/>
  <c r="Q1245" i="2"/>
  <c r="R1245" i="2" s="1"/>
  <c r="S1245" i="2" s="1"/>
  <c r="X1244" i="2"/>
  <c r="Y1244" i="2" s="1"/>
  <c r="W1244" i="2"/>
  <c r="T1244" i="2"/>
  <c r="Q1244" i="2"/>
  <c r="R1244" i="2" s="1"/>
  <c r="S1244" i="2" s="1"/>
  <c r="X1243" i="2"/>
  <c r="Y1243" i="2" s="1"/>
  <c r="W1243" i="2"/>
  <c r="T1243" i="2"/>
  <c r="Q1243" i="2"/>
  <c r="R1243" i="2" s="1"/>
  <c r="S1243" i="2" s="1"/>
  <c r="X1242" i="2"/>
  <c r="Y1242" i="2" s="1"/>
  <c r="W1242" i="2"/>
  <c r="T1242" i="2"/>
  <c r="Q1242" i="2"/>
  <c r="R1242" i="2" s="1"/>
  <c r="S1242" i="2" s="1"/>
  <c r="X1241" i="2"/>
  <c r="Y1241" i="2" s="1"/>
  <c r="W1241" i="2"/>
  <c r="T1241" i="2"/>
  <c r="Q1241" i="2"/>
  <c r="R1241" i="2" s="1"/>
  <c r="S1241" i="2" s="1"/>
  <c r="X1240" i="2"/>
  <c r="Y1240" i="2" s="1"/>
  <c r="W1240" i="2"/>
  <c r="T1240" i="2"/>
  <c r="Q1240" i="2"/>
  <c r="R1240" i="2" s="1"/>
  <c r="S1240" i="2" s="1"/>
  <c r="X1239" i="2"/>
  <c r="Y1239" i="2" s="1"/>
  <c r="W1239" i="2"/>
  <c r="T1239" i="2"/>
  <c r="Q1239" i="2"/>
  <c r="R1239" i="2" s="1"/>
  <c r="S1239" i="2" s="1"/>
  <c r="X1238" i="2"/>
  <c r="Y1238" i="2" s="1"/>
  <c r="W1238" i="2"/>
  <c r="T1238" i="2"/>
  <c r="Q1238" i="2"/>
  <c r="R1238" i="2" s="1"/>
  <c r="S1238" i="2" s="1"/>
  <c r="X1237" i="2"/>
  <c r="Y1237" i="2" s="1"/>
  <c r="W1237" i="2"/>
  <c r="T1237" i="2"/>
  <c r="Q1237" i="2"/>
  <c r="R1237" i="2" s="1"/>
  <c r="S1237" i="2" s="1"/>
  <c r="X1236" i="2"/>
  <c r="Y1236" i="2" s="1"/>
  <c r="W1236" i="2"/>
  <c r="T1236" i="2"/>
  <c r="Q1236" i="2"/>
  <c r="R1236" i="2" s="1"/>
  <c r="S1236" i="2" s="1"/>
  <c r="X1235" i="2"/>
  <c r="Y1235" i="2" s="1"/>
  <c r="W1235" i="2"/>
  <c r="T1235" i="2"/>
  <c r="Q1235" i="2"/>
  <c r="R1235" i="2" s="1"/>
  <c r="S1235" i="2" s="1"/>
  <c r="X1234" i="2"/>
  <c r="Y1234" i="2" s="1"/>
  <c r="W1234" i="2"/>
  <c r="T1234" i="2"/>
  <c r="Q1234" i="2"/>
  <c r="R1234" i="2" s="1"/>
  <c r="S1234" i="2" s="1"/>
  <c r="X1233" i="2"/>
  <c r="Y1233" i="2" s="1"/>
  <c r="W1233" i="2"/>
  <c r="T1233" i="2"/>
  <c r="Q1233" i="2"/>
  <c r="R1233" i="2" s="1"/>
  <c r="S1233" i="2" s="1"/>
  <c r="X1232" i="2"/>
  <c r="Y1232" i="2" s="1"/>
  <c r="W1232" i="2"/>
  <c r="T1232" i="2"/>
  <c r="Q1232" i="2"/>
  <c r="R1232" i="2" s="1"/>
  <c r="S1232" i="2" s="1"/>
  <c r="X1231" i="2"/>
  <c r="Y1231" i="2" s="1"/>
  <c r="W1231" i="2"/>
  <c r="T1231" i="2"/>
  <c r="Q1231" i="2"/>
  <c r="R1231" i="2" s="1"/>
  <c r="S1231" i="2" s="1"/>
  <c r="X1230" i="2"/>
  <c r="Y1230" i="2" s="1"/>
  <c r="W1230" i="2"/>
  <c r="T1230" i="2"/>
  <c r="Q1230" i="2"/>
  <c r="R1230" i="2" s="1"/>
  <c r="S1230" i="2" s="1"/>
  <c r="X1229" i="2"/>
  <c r="Y1229" i="2" s="1"/>
  <c r="W1229" i="2"/>
  <c r="T1229" i="2"/>
  <c r="Q1229" i="2"/>
  <c r="R1229" i="2" s="1"/>
  <c r="S1229" i="2" s="1"/>
  <c r="X1228" i="2"/>
  <c r="Y1228" i="2" s="1"/>
  <c r="W1228" i="2"/>
  <c r="T1228" i="2"/>
  <c r="Q1228" i="2"/>
  <c r="R1228" i="2" s="1"/>
  <c r="S1228" i="2" s="1"/>
  <c r="X1227" i="2"/>
  <c r="Y1227" i="2" s="1"/>
  <c r="W1227" i="2"/>
  <c r="T1227" i="2"/>
  <c r="Q1227" i="2"/>
  <c r="R1227" i="2" s="1"/>
  <c r="S1227" i="2" s="1"/>
  <c r="X1226" i="2"/>
  <c r="Y1226" i="2" s="1"/>
  <c r="W1226" i="2"/>
  <c r="T1226" i="2"/>
  <c r="Q1226" i="2"/>
  <c r="R1226" i="2" s="1"/>
  <c r="S1226" i="2" s="1"/>
  <c r="X1225" i="2"/>
  <c r="Y1225" i="2" s="1"/>
  <c r="Q1225" i="2"/>
  <c r="R1225" i="2" s="1"/>
  <c r="S1225" i="2" s="1"/>
  <c r="X1224" i="2"/>
  <c r="Y1224" i="2" s="1"/>
  <c r="W1224" i="2"/>
  <c r="T1224" i="2"/>
  <c r="Q1224" i="2"/>
  <c r="R1224" i="2" s="1"/>
  <c r="S1224" i="2" s="1"/>
  <c r="X1223" i="2"/>
  <c r="Y1223" i="2" s="1"/>
  <c r="W1223" i="2"/>
  <c r="T1223" i="2"/>
  <c r="Q1223" i="2"/>
  <c r="R1223" i="2" s="1"/>
  <c r="S1223" i="2" s="1"/>
  <c r="X1222" i="2"/>
  <c r="Y1222" i="2" s="1"/>
  <c r="W1222" i="2"/>
  <c r="T1222" i="2"/>
  <c r="Q1222" i="2"/>
  <c r="R1222" i="2" s="1"/>
  <c r="S1222" i="2" s="1"/>
  <c r="X1221" i="2"/>
  <c r="Y1221" i="2" s="1"/>
  <c r="W1221" i="2"/>
  <c r="T1221" i="2"/>
  <c r="Q1221" i="2"/>
  <c r="R1221" i="2" s="1"/>
  <c r="S1221" i="2" s="1"/>
  <c r="X1220" i="2"/>
  <c r="Y1220" i="2" s="1"/>
  <c r="W1220" i="2"/>
  <c r="T1220" i="2"/>
  <c r="Q1220" i="2"/>
  <c r="R1220" i="2" s="1"/>
  <c r="S1220" i="2" s="1"/>
  <c r="X1219" i="2"/>
  <c r="Y1219" i="2" s="1"/>
  <c r="W1219" i="2"/>
  <c r="T1219" i="2"/>
  <c r="Q1219" i="2"/>
  <c r="R1219" i="2" s="1"/>
  <c r="S1219" i="2" s="1"/>
  <c r="X1218" i="2"/>
  <c r="Y1218" i="2" s="1"/>
  <c r="W1218" i="2"/>
  <c r="T1218" i="2"/>
  <c r="Q1218" i="2"/>
  <c r="R1218" i="2" s="1"/>
  <c r="S1218" i="2" s="1"/>
  <c r="X1217" i="2"/>
  <c r="Y1217" i="2" s="1"/>
  <c r="W1217" i="2"/>
  <c r="T1217" i="2"/>
  <c r="Q1217" i="2"/>
  <c r="R1217" i="2" s="1"/>
  <c r="S1217" i="2" s="1"/>
  <c r="X1216" i="2"/>
  <c r="Y1216" i="2" s="1"/>
  <c r="W1216" i="2"/>
  <c r="T1216" i="2"/>
  <c r="Q1216" i="2"/>
  <c r="R1216" i="2" s="1"/>
  <c r="S1216" i="2" s="1"/>
  <c r="X1215" i="2"/>
  <c r="Y1215" i="2" s="1"/>
  <c r="W1215" i="2"/>
  <c r="T1215" i="2"/>
  <c r="Q1215" i="2"/>
  <c r="R1215" i="2" s="1"/>
  <c r="S1215" i="2" s="1"/>
  <c r="X1214" i="2"/>
  <c r="Y1214" i="2" s="1"/>
  <c r="W1214" i="2"/>
  <c r="T1214" i="2"/>
  <c r="Q1214" i="2"/>
  <c r="R1214" i="2" s="1"/>
  <c r="S1214" i="2" s="1"/>
  <c r="X1213" i="2"/>
  <c r="Y1213" i="2" s="1"/>
  <c r="W1213" i="2"/>
  <c r="T1213" i="2"/>
  <c r="Q1213" i="2"/>
  <c r="R1213" i="2" s="1"/>
  <c r="S1213" i="2" s="1"/>
  <c r="X1212" i="2"/>
  <c r="Y1212" i="2" s="1"/>
  <c r="W1212" i="2"/>
  <c r="T1212" i="2"/>
  <c r="Q1212" i="2"/>
  <c r="R1212" i="2" s="1"/>
  <c r="S1212" i="2" s="1"/>
  <c r="X1211" i="2"/>
  <c r="Y1211" i="2" s="1"/>
  <c r="W1211" i="2"/>
  <c r="T1211" i="2"/>
  <c r="Q1211" i="2"/>
  <c r="R1211" i="2" s="1"/>
  <c r="S1211" i="2" s="1"/>
  <c r="X1210" i="2"/>
  <c r="Y1210" i="2" s="1"/>
  <c r="W1210" i="2"/>
  <c r="T1210" i="2"/>
  <c r="Q1210" i="2"/>
  <c r="R1210" i="2" s="1"/>
  <c r="S1210" i="2" s="1"/>
  <c r="X1209" i="2"/>
  <c r="Y1209" i="2" s="1"/>
  <c r="W1209" i="2"/>
  <c r="T1209" i="2"/>
  <c r="Q1209" i="2"/>
  <c r="R1209" i="2" s="1"/>
  <c r="S1209" i="2" s="1"/>
  <c r="X1208" i="2"/>
  <c r="Y1208" i="2" s="1"/>
  <c r="W1208" i="2"/>
  <c r="T1208" i="2"/>
  <c r="Q1208" i="2"/>
  <c r="R1208" i="2" s="1"/>
  <c r="S1208" i="2" s="1"/>
  <c r="X1207" i="2"/>
  <c r="Y1207" i="2" s="1"/>
  <c r="W1207" i="2"/>
  <c r="T1207" i="2"/>
  <c r="Q1207" i="2"/>
  <c r="R1207" i="2" s="1"/>
  <c r="S1207" i="2" s="1"/>
  <c r="X1206" i="2"/>
  <c r="Y1206" i="2" s="1"/>
  <c r="W1206" i="2"/>
  <c r="T1206" i="2"/>
  <c r="Q1206" i="2"/>
  <c r="R1206" i="2" s="1"/>
  <c r="S1206" i="2" s="1"/>
  <c r="X1205" i="2"/>
  <c r="Y1205" i="2" s="1"/>
  <c r="W1205" i="2"/>
  <c r="T1205" i="2"/>
  <c r="Q1205" i="2"/>
  <c r="R1205" i="2" s="1"/>
  <c r="S1205" i="2" s="1"/>
  <c r="X1204" i="2"/>
  <c r="Y1204" i="2" s="1"/>
  <c r="W1204" i="2"/>
  <c r="T1204" i="2"/>
  <c r="Q1204" i="2"/>
  <c r="R1204" i="2" s="1"/>
  <c r="S1204" i="2" s="1"/>
  <c r="X1203" i="2"/>
  <c r="Y1203" i="2" s="1"/>
  <c r="W1203" i="2"/>
  <c r="T1203" i="2"/>
  <c r="Q1203" i="2"/>
  <c r="R1203" i="2" s="1"/>
  <c r="S1203" i="2" s="1"/>
  <c r="X1202" i="2"/>
  <c r="Y1202" i="2" s="1"/>
  <c r="W1202" i="2"/>
  <c r="T1202" i="2"/>
  <c r="Q1202" i="2"/>
  <c r="R1202" i="2" s="1"/>
  <c r="S1202" i="2" s="1"/>
  <c r="X1201" i="2"/>
  <c r="Y1201" i="2" s="1"/>
  <c r="W1201" i="2"/>
  <c r="T1201" i="2"/>
  <c r="Q1201" i="2"/>
  <c r="R1201" i="2" s="1"/>
  <c r="S1201" i="2" s="1"/>
  <c r="X1200" i="2"/>
  <c r="Y1200" i="2" s="1"/>
  <c r="W1200" i="2"/>
  <c r="T1200" i="2"/>
  <c r="Q1200" i="2"/>
  <c r="R1200" i="2" s="1"/>
  <c r="S1200" i="2" s="1"/>
  <c r="X1199" i="2"/>
  <c r="Y1199" i="2" s="1"/>
  <c r="W1199" i="2"/>
  <c r="T1199" i="2"/>
  <c r="Q1199" i="2"/>
  <c r="R1199" i="2" s="1"/>
  <c r="S1199" i="2" s="1"/>
  <c r="X1198" i="2"/>
  <c r="Y1198" i="2" s="1"/>
  <c r="W1198" i="2"/>
  <c r="T1198" i="2"/>
  <c r="Q1198" i="2"/>
  <c r="R1198" i="2" s="1"/>
  <c r="S1198" i="2" s="1"/>
  <c r="X1197" i="2"/>
  <c r="Y1197" i="2" s="1"/>
  <c r="W1197" i="2"/>
  <c r="T1197" i="2"/>
  <c r="Q1197" i="2"/>
  <c r="R1197" i="2" s="1"/>
  <c r="S1197" i="2" s="1"/>
  <c r="X1196" i="2"/>
  <c r="Y1196" i="2" s="1"/>
  <c r="W1196" i="2"/>
  <c r="T1196" i="2"/>
  <c r="Q1196" i="2"/>
  <c r="R1196" i="2" s="1"/>
  <c r="S1196" i="2" s="1"/>
  <c r="X1195" i="2"/>
  <c r="Y1195" i="2" s="1"/>
  <c r="W1195" i="2"/>
  <c r="T1195" i="2"/>
  <c r="Q1195" i="2"/>
  <c r="R1195" i="2" s="1"/>
  <c r="S1195" i="2" s="1"/>
  <c r="X1194" i="2"/>
  <c r="Y1194" i="2" s="1"/>
  <c r="W1194" i="2"/>
  <c r="T1194" i="2"/>
  <c r="Q1194" i="2"/>
  <c r="R1194" i="2" s="1"/>
  <c r="S1194" i="2" s="1"/>
  <c r="X1193" i="2"/>
  <c r="Y1193" i="2" s="1"/>
  <c r="W1193" i="2"/>
  <c r="T1193" i="2"/>
  <c r="Q1193" i="2"/>
  <c r="R1193" i="2" s="1"/>
  <c r="S1193" i="2" s="1"/>
  <c r="X1192" i="2"/>
  <c r="Y1192" i="2" s="1"/>
  <c r="W1192" i="2"/>
  <c r="T1192" i="2"/>
  <c r="Q1192" i="2"/>
  <c r="R1192" i="2" s="1"/>
  <c r="S1192" i="2" s="1"/>
  <c r="X1191" i="2"/>
  <c r="Y1191" i="2" s="1"/>
  <c r="W1191" i="2"/>
  <c r="T1191" i="2"/>
  <c r="Q1191" i="2"/>
  <c r="R1191" i="2" s="1"/>
  <c r="S1191" i="2" s="1"/>
  <c r="X1190" i="2"/>
  <c r="Y1190" i="2" s="1"/>
  <c r="W1190" i="2"/>
  <c r="T1190" i="2"/>
  <c r="Q1190" i="2"/>
  <c r="R1190" i="2" s="1"/>
  <c r="S1190" i="2" s="1"/>
  <c r="X1189" i="2"/>
  <c r="Y1189" i="2" s="1"/>
  <c r="W1189" i="2"/>
  <c r="T1189" i="2"/>
  <c r="Q1189" i="2"/>
  <c r="R1189" i="2" s="1"/>
  <c r="S1189" i="2" s="1"/>
  <c r="X1188" i="2"/>
  <c r="Y1188" i="2" s="1"/>
  <c r="W1188" i="2"/>
  <c r="T1188" i="2"/>
  <c r="Q1188" i="2"/>
  <c r="R1188" i="2" s="1"/>
  <c r="S1188" i="2" s="1"/>
  <c r="X1187" i="2"/>
  <c r="Y1187" i="2" s="1"/>
  <c r="W1187" i="2"/>
  <c r="T1187" i="2"/>
  <c r="Q1187" i="2"/>
  <c r="R1187" i="2" s="1"/>
  <c r="S1187" i="2" s="1"/>
  <c r="X1186" i="2"/>
  <c r="Y1186" i="2" s="1"/>
  <c r="W1186" i="2"/>
  <c r="T1186" i="2"/>
  <c r="Q1186" i="2"/>
  <c r="R1186" i="2" s="1"/>
  <c r="S1186" i="2" s="1"/>
  <c r="X1185" i="2"/>
  <c r="Y1185" i="2" s="1"/>
  <c r="W1185" i="2"/>
  <c r="T1185" i="2"/>
  <c r="Q1185" i="2"/>
  <c r="R1185" i="2" s="1"/>
  <c r="S1185" i="2" s="1"/>
  <c r="X1184" i="2"/>
  <c r="Y1184" i="2" s="1"/>
  <c r="W1184" i="2"/>
  <c r="T1184" i="2"/>
  <c r="Q1184" i="2"/>
  <c r="R1184" i="2" s="1"/>
  <c r="S1184" i="2" s="1"/>
  <c r="X1183" i="2"/>
  <c r="Y1183" i="2" s="1"/>
  <c r="W1183" i="2"/>
  <c r="T1183" i="2"/>
  <c r="Q1183" i="2"/>
  <c r="R1183" i="2" s="1"/>
  <c r="S1183" i="2" s="1"/>
  <c r="X1182" i="2"/>
  <c r="Y1182" i="2" s="1"/>
  <c r="W1182" i="2"/>
  <c r="T1182" i="2"/>
  <c r="Q1182" i="2"/>
  <c r="R1182" i="2" s="1"/>
  <c r="S1182" i="2" s="1"/>
  <c r="X1181" i="2"/>
  <c r="Y1181" i="2" s="1"/>
  <c r="W1181" i="2"/>
  <c r="T1181" i="2"/>
  <c r="Q1181" i="2"/>
  <c r="R1181" i="2" s="1"/>
  <c r="S1181" i="2" s="1"/>
  <c r="X1180" i="2"/>
  <c r="Y1180" i="2" s="1"/>
  <c r="Q1180" i="2"/>
  <c r="U1180" i="2" s="1"/>
  <c r="X1179" i="2"/>
  <c r="Y1179" i="2" s="1"/>
  <c r="W1179" i="2"/>
  <c r="T1179" i="2"/>
  <c r="Q1179" i="2"/>
  <c r="R1179" i="2" s="1"/>
  <c r="S1179" i="2" s="1"/>
  <c r="X1178" i="2"/>
  <c r="Y1178" i="2" s="1"/>
  <c r="W1178" i="2"/>
  <c r="T1178" i="2"/>
  <c r="Q1178" i="2"/>
  <c r="R1178" i="2" s="1"/>
  <c r="S1178" i="2" s="1"/>
  <c r="X1177" i="2"/>
  <c r="Y1177" i="2" s="1"/>
  <c r="W1177" i="2"/>
  <c r="T1177" i="2"/>
  <c r="Q1177" i="2"/>
  <c r="R1177" i="2" s="1"/>
  <c r="S1177" i="2" s="1"/>
  <c r="X1176" i="2"/>
  <c r="Y1176" i="2" s="1"/>
  <c r="W1176" i="2"/>
  <c r="T1176" i="2"/>
  <c r="Q1176" i="2"/>
  <c r="R1176" i="2" s="1"/>
  <c r="S1176" i="2" s="1"/>
  <c r="X1175" i="2"/>
  <c r="Y1175" i="2" s="1"/>
  <c r="W1175" i="2"/>
  <c r="T1175" i="2"/>
  <c r="Q1175" i="2"/>
  <c r="R1175" i="2" s="1"/>
  <c r="S1175" i="2" s="1"/>
  <c r="X1174" i="2"/>
  <c r="Y1174" i="2" s="1"/>
  <c r="W1174" i="2"/>
  <c r="T1174" i="2"/>
  <c r="Q1174" i="2"/>
  <c r="X1173" i="2"/>
  <c r="Y1173" i="2" s="1"/>
  <c r="W1173" i="2"/>
  <c r="T1173" i="2"/>
  <c r="Q1173" i="2"/>
  <c r="R1173" i="2" s="1"/>
  <c r="S1173" i="2" s="1"/>
  <c r="X1172" i="2"/>
  <c r="Y1172" i="2" s="1"/>
  <c r="W1172" i="2"/>
  <c r="T1172" i="2"/>
  <c r="Q1172" i="2"/>
  <c r="R1172" i="2" s="1"/>
  <c r="S1172" i="2" s="1"/>
  <c r="X1171" i="2"/>
  <c r="Y1171" i="2" s="1"/>
  <c r="W1171" i="2"/>
  <c r="T1171" i="2"/>
  <c r="Q1171" i="2"/>
  <c r="R1171" i="2" s="1"/>
  <c r="S1171" i="2" s="1"/>
  <c r="X1170" i="2"/>
  <c r="Y1170" i="2" s="1"/>
  <c r="W1170" i="2"/>
  <c r="T1170" i="2"/>
  <c r="Q1170" i="2"/>
  <c r="R1170" i="2" s="1"/>
  <c r="S1170" i="2" s="1"/>
  <c r="X1169" i="2"/>
  <c r="Y1169" i="2" s="1"/>
  <c r="W1169" i="2"/>
  <c r="T1169" i="2"/>
  <c r="Q1169" i="2"/>
  <c r="R1169" i="2" s="1"/>
  <c r="S1169" i="2" s="1"/>
  <c r="X1168" i="2"/>
  <c r="Y1168" i="2" s="1"/>
  <c r="W1168" i="2"/>
  <c r="T1168" i="2"/>
  <c r="Q1168" i="2"/>
  <c r="R1168" i="2" s="1"/>
  <c r="S1168" i="2" s="1"/>
  <c r="X1167" i="2"/>
  <c r="Y1167" i="2" s="1"/>
  <c r="W1167" i="2"/>
  <c r="T1167" i="2"/>
  <c r="Q1167" i="2"/>
  <c r="X1166" i="2"/>
  <c r="Y1166" i="2" s="1"/>
  <c r="W1166" i="2"/>
  <c r="T1166" i="2"/>
  <c r="Q1166" i="2"/>
  <c r="R1166" i="2" s="1"/>
  <c r="S1166" i="2" s="1"/>
  <c r="X1165" i="2"/>
  <c r="Y1165" i="2" s="1"/>
  <c r="W1165" i="2"/>
  <c r="T1165" i="2"/>
  <c r="Q1165" i="2"/>
  <c r="R1165" i="2" s="1"/>
  <c r="S1165" i="2" s="1"/>
  <c r="X1164" i="2"/>
  <c r="Y1164" i="2" s="1"/>
  <c r="W1164" i="2"/>
  <c r="T1164" i="2"/>
  <c r="Q1164" i="2"/>
  <c r="R1164" i="2" s="1"/>
  <c r="S1164" i="2" s="1"/>
  <c r="X1163" i="2"/>
  <c r="Y1163" i="2" s="1"/>
  <c r="W1163" i="2"/>
  <c r="T1163" i="2"/>
  <c r="Q1163" i="2"/>
  <c r="R1163" i="2" s="1"/>
  <c r="S1163" i="2" s="1"/>
  <c r="X1162" i="2"/>
  <c r="Y1162" i="2" s="1"/>
  <c r="W1162" i="2"/>
  <c r="T1162" i="2"/>
  <c r="Q1162" i="2"/>
  <c r="R1162" i="2" s="1"/>
  <c r="S1162" i="2" s="1"/>
  <c r="X1161" i="2"/>
  <c r="Y1161" i="2" s="1"/>
  <c r="W1161" i="2"/>
  <c r="T1161" i="2"/>
  <c r="Q1161" i="2"/>
  <c r="R1161" i="2" s="1"/>
  <c r="S1161" i="2" s="1"/>
  <c r="X1160" i="2"/>
  <c r="Y1160" i="2" s="1"/>
  <c r="W1160" i="2"/>
  <c r="T1160" i="2"/>
  <c r="Q1160" i="2"/>
  <c r="X1159" i="2"/>
  <c r="Y1159" i="2" s="1"/>
  <c r="W1159" i="2"/>
  <c r="T1159" i="2"/>
  <c r="Q1159" i="2"/>
  <c r="R1159" i="2" s="1"/>
  <c r="S1159" i="2" s="1"/>
  <c r="X1158" i="2"/>
  <c r="Y1158" i="2" s="1"/>
  <c r="W1158" i="2"/>
  <c r="T1158" i="2"/>
  <c r="Q1158" i="2"/>
  <c r="X1157" i="2"/>
  <c r="Y1157" i="2" s="1"/>
  <c r="W1157" i="2"/>
  <c r="T1157" i="2"/>
  <c r="Q1157" i="2"/>
  <c r="R1157" i="2" s="1"/>
  <c r="S1157" i="2" s="1"/>
  <c r="X1156" i="2"/>
  <c r="Y1156" i="2" s="1"/>
  <c r="W1156" i="2"/>
  <c r="T1156" i="2"/>
  <c r="Q1156" i="2"/>
  <c r="R1156" i="2" s="1"/>
  <c r="S1156" i="2" s="1"/>
  <c r="X1155" i="2"/>
  <c r="Y1155" i="2" s="1"/>
  <c r="W1155" i="2"/>
  <c r="T1155" i="2"/>
  <c r="Q1155" i="2"/>
  <c r="R1155" i="2" s="1"/>
  <c r="S1155" i="2" s="1"/>
  <c r="X1154" i="2"/>
  <c r="Y1154" i="2" s="1"/>
  <c r="W1154" i="2"/>
  <c r="T1154" i="2"/>
  <c r="Q1154" i="2"/>
  <c r="R1154" i="2" s="1"/>
  <c r="S1154" i="2" s="1"/>
  <c r="X1153" i="2"/>
  <c r="Y1153" i="2" s="1"/>
  <c r="W1153" i="2"/>
  <c r="T1153" i="2"/>
  <c r="Q1153" i="2"/>
  <c r="R1153" i="2" s="1"/>
  <c r="S1153" i="2" s="1"/>
  <c r="X1152" i="2"/>
  <c r="Y1152" i="2" s="1"/>
  <c r="W1152" i="2"/>
  <c r="T1152" i="2"/>
  <c r="Q1152" i="2"/>
  <c r="R1152" i="2" s="1"/>
  <c r="S1152" i="2" s="1"/>
  <c r="X1151" i="2"/>
  <c r="Y1151" i="2" s="1"/>
  <c r="W1151" i="2"/>
  <c r="T1151" i="2"/>
  <c r="Q1151" i="2"/>
  <c r="R1151" i="2" s="1"/>
  <c r="S1151" i="2" s="1"/>
  <c r="X1150" i="2"/>
  <c r="Y1150" i="2" s="1"/>
  <c r="W1150" i="2"/>
  <c r="T1150" i="2"/>
  <c r="Q1150" i="2"/>
  <c r="R1150" i="2" s="1"/>
  <c r="S1150" i="2" s="1"/>
  <c r="X1149" i="2"/>
  <c r="Y1149" i="2" s="1"/>
  <c r="T1149" i="2"/>
  <c r="Q1149" i="2"/>
  <c r="R1149" i="2" s="1"/>
  <c r="S1149" i="2" s="1"/>
  <c r="X1148" i="2"/>
  <c r="Y1148" i="2" s="1"/>
  <c r="W1148" i="2"/>
  <c r="T1148" i="2"/>
  <c r="Q1148" i="2"/>
  <c r="R1148" i="2" s="1"/>
  <c r="S1148" i="2" s="1"/>
  <c r="X1147" i="2"/>
  <c r="Y1147" i="2" s="1"/>
  <c r="W1147" i="2"/>
  <c r="T1147" i="2"/>
  <c r="Q1147" i="2"/>
  <c r="R1147" i="2" s="1"/>
  <c r="S1147" i="2" s="1"/>
  <c r="X1146" i="2"/>
  <c r="Y1146" i="2" s="1"/>
  <c r="W1146" i="2"/>
  <c r="T1146" i="2"/>
  <c r="Q1146" i="2"/>
  <c r="R1146" i="2" s="1"/>
  <c r="S1146" i="2" s="1"/>
  <c r="X1145" i="2"/>
  <c r="Y1145" i="2" s="1"/>
  <c r="W1145" i="2"/>
  <c r="T1145" i="2"/>
  <c r="Q1145" i="2"/>
  <c r="R1145" i="2" s="1"/>
  <c r="S1145" i="2" s="1"/>
  <c r="X1144" i="2"/>
  <c r="Y1144" i="2" s="1"/>
  <c r="W1144" i="2"/>
  <c r="T1144" i="2"/>
  <c r="Q1144" i="2"/>
  <c r="R1144" i="2" s="1"/>
  <c r="S1144" i="2" s="1"/>
  <c r="X1143" i="2"/>
  <c r="Y1143" i="2" s="1"/>
  <c r="W1143" i="2"/>
  <c r="T1143" i="2"/>
  <c r="Q1143" i="2"/>
  <c r="R1143" i="2" s="1"/>
  <c r="S1143" i="2" s="1"/>
  <c r="X1142" i="2"/>
  <c r="Y1142" i="2" s="1"/>
  <c r="W1142" i="2"/>
  <c r="T1142" i="2"/>
  <c r="Q1142" i="2"/>
  <c r="R1142" i="2" s="1"/>
  <c r="S1142" i="2" s="1"/>
  <c r="X1141" i="2"/>
  <c r="Y1141" i="2" s="1"/>
  <c r="W1141" i="2"/>
  <c r="T1141" i="2"/>
  <c r="Q1141" i="2"/>
  <c r="R1141" i="2" s="1"/>
  <c r="S1141" i="2" s="1"/>
  <c r="X1140" i="2"/>
  <c r="Y1140" i="2" s="1"/>
  <c r="W1140" i="2"/>
  <c r="T1140" i="2"/>
  <c r="Q1140" i="2"/>
  <c r="R1140" i="2" s="1"/>
  <c r="S1140" i="2" s="1"/>
  <c r="X1139" i="2"/>
  <c r="Y1139" i="2" s="1"/>
  <c r="W1139" i="2"/>
  <c r="T1139" i="2"/>
  <c r="Q1139" i="2"/>
  <c r="R1139" i="2" s="1"/>
  <c r="S1139" i="2" s="1"/>
  <c r="X1138" i="2"/>
  <c r="Y1138" i="2" s="1"/>
  <c r="W1138" i="2"/>
  <c r="T1138" i="2"/>
  <c r="Q1138" i="2"/>
  <c r="X1137" i="2"/>
  <c r="Y1137" i="2" s="1"/>
  <c r="W1137" i="2"/>
  <c r="T1137" i="2"/>
  <c r="Q1137" i="2"/>
  <c r="R1137" i="2" s="1"/>
  <c r="S1137" i="2" s="1"/>
  <c r="X1136" i="2"/>
  <c r="Y1136" i="2" s="1"/>
  <c r="W1136" i="2"/>
  <c r="T1136" i="2"/>
  <c r="Q1136" i="2"/>
  <c r="R1136" i="2" s="1"/>
  <c r="S1136" i="2" s="1"/>
  <c r="X1135" i="2"/>
  <c r="Y1135" i="2" s="1"/>
  <c r="W1135" i="2"/>
  <c r="T1135" i="2"/>
  <c r="Q1135" i="2"/>
  <c r="R1135" i="2" s="1"/>
  <c r="S1135" i="2" s="1"/>
  <c r="X1134" i="2"/>
  <c r="Y1134" i="2" s="1"/>
  <c r="W1134" i="2"/>
  <c r="T1134" i="2"/>
  <c r="Q1134" i="2"/>
  <c r="X1133" i="2"/>
  <c r="Y1133" i="2" s="1"/>
  <c r="W1133" i="2"/>
  <c r="T1133" i="2"/>
  <c r="Q1133" i="2"/>
  <c r="R1133" i="2" s="1"/>
  <c r="S1133" i="2" s="1"/>
  <c r="X1132" i="2"/>
  <c r="Y1132" i="2" s="1"/>
  <c r="W1132" i="2"/>
  <c r="T1132" i="2"/>
  <c r="Q1132" i="2"/>
  <c r="R1132" i="2" s="1"/>
  <c r="S1132" i="2" s="1"/>
  <c r="X1131" i="2"/>
  <c r="Y1131" i="2" s="1"/>
  <c r="W1131" i="2"/>
  <c r="T1131" i="2"/>
  <c r="Q1131" i="2"/>
  <c r="X1130" i="2"/>
  <c r="Y1130" i="2" s="1"/>
  <c r="W1130" i="2"/>
  <c r="T1130" i="2"/>
  <c r="Q1130" i="2"/>
  <c r="R1130" i="2" s="1"/>
  <c r="S1130" i="2" s="1"/>
  <c r="X1129" i="2"/>
  <c r="Y1129" i="2" s="1"/>
  <c r="W1129" i="2"/>
  <c r="T1129" i="2"/>
  <c r="Q1129" i="2"/>
  <c r="R1129" i="2" s="1"/>
  <c r="S1129" i="2" s="1"/>
  <c r="X1128" i="2"/>
  <c r="Y1128" i="2" s="1"/>
  <c r="W1128" i="2"/>
  <c r="T1128" i="2"/>
  <c r="Q1128" i="2"/>
  <c r="R1128" i="2" s="1"/>
  <c r="S1128" i="2" s="1"/>
  <c r="X1127" i="2"/>
  <c r="Y1127" i="2" s="1"/>
  <c r="W1127" i="2"/>
  <c r="T1127" i="2"/>
  <c r="Q1127" i="2"/>
  <c r="X1126" i="2"/>
  <c r="Y1126" i="2" s="1"/>
  <c r="W1126" i="2"/>
  <c r="T1126" i="2"/>
  <c r="Q1126" i="2"/>
  <c r="R1126" i="2" s="1"/>
  <c r="S1126" i="2" s="1"/>
  <c r="X1125" i="2"/>
  <c r="Y1125" i="2" s="1"/>
  <c r="W1125" i="2"/>
  <c r="T1125" i="2"/>
  <c r="Q1125" i="2"/>
  <c r="R1125" i="2" s="1"/>
  <c r="S1125" i="2" s="1"/>
  <c r="X1124" i="2"/>
  <c r="Y1124" i="2" s="1"/>
  <c r="W1124" i="2"/>
  <c r="T1124" i="2"/>
  <c r="Q1124" i="2"/>
  <c r="X1123" i="2"/>
  <c r="Y1123" i="2" s="1"/>
  <c r="W1123" i="2"/>
  <c r="T1123" i="2"/>
  <c r="Q1123" i="2"/>
  <c r="R1123" i="2" s="1"/>
  <c r="S1123" i="2" s="1"/>
  <c r="X1122" i="2"/>
  <c r="Y1122" i="2" s="1"/>
  <c r="W1122" i="2"/>
  <c r="T1122" i="2"/>
  <c r="Q1122" i="2"/>
  <c r="R1122" i="2" s="1"/>
  <c r="S1122" i="2" s="1"/>
  <c r="X1121" i="2"/>
  <c r="Y1121" i="2" s="1"/>
  <c r="W1121" i="2"/>
  <c r="T1121" i="2"/>
  <c r="Q1121" i="2"/>
  <c r="R1121" i="2" s="1"/>
  <c r="S1121" i="2" s="1"/>
  <c r="X1120" i="2"/>
  <c r="Y1120" i="2" s="1"/>
  <c r="W1120" i="2"/>
  <c r="T1120" i="2"/>
  <c r="Q1120" i="2"/>
  <c r="R1120" i="2" s="1"/>
  <c r="S1120" i="2" s="1"/>
  <c r="X1119" i="2"/>
  <c r="Y1119" i="2" s="1"/>
  <c r="W1119" i="2"/>
  <c r="T1119" i="2"/>
  <c r="Q1119" i="2"/>
  <c r="R1119" i="2" s="1"/>
  <c r="S1119" i="2" s="1"/>
  <c r="X1118" i="2"/>
  <c r="Y1118" i="2" s="1"/>
  <c r="W1118" i="2"/>
  <c r="T1118" i="2"/>
  <c r="Q1118" i="2"/>
  <c r="R1118" i="2" s="1"/>
  <c r="S1118" i="2" s="1"/>
  <c r="X1117" i="2"/>
  <c r="Y1117" i="2" s="1"/>
  <c r="W1117" i="2"/>
  <c r="T1117" i="2"/>
  <c r="Q1117" i="2"/>
  <c r="R1117" i="2" s="1"/>
  <c r="S1117" i="2" s="1"/>
  <c r="X1116" i="2"/>
  <c r="Y1116" i="2" s="1"/>
  <c r="W1116" i="2"/>
  <c r="T1116" i="2"/>
  <c r="Q1116" i="2"/>
  <c r="X1115" i="2"/>
  <c r="Y1115" i="2" s="1"/>
  <c r="W1115" i="2"/>
  <c r="T1115" i="2"/>
  <c r="Q1115" i="2"/>
  <c r="R1115" i="2" s="1"/>
  <c r="S1115" i="2" s="1"/>
  <c r="X1114" i="2"/>
  <c r="Y1114" i="2" s="1"/>
  <c r="W1114" i="2"/>
  <c r="T1114" i="2"/>
  <c r="Q1114" i="2"/>
  <c r="R1114" i="2" s="1"/>
  <c r="S1114" i="2" s="1"/>
  <c r="X1113" i="2"/>
  <c r="Y1113" i="2" s="1"/>
  <c r="W1113" i="2"/>
  <c r="T1113" i="2"/>
  <c r="Q1113" i="2"/>
  <c r="R1113" i="2" s="1"/>
  <c r="S1113" i="2" s="1"/>
  <c r="X1112" i="2"/>
  <c r="Y1112" i="2" s="1"/>
  <c r="W1112" i="2"/>
  <c r="T1112" i="2"/>
  <c r="Q1112" i="2"/>
  <c r="R1112" i="2" s="1"/>
  <c r="S1112" i="2" s="1"/>
  <c r="X1111" i="2"/>
  <c r="Y1111" i="2" s="1"/>
  <c r="W1111" i="2"/>
  <c r="T1111" i="2"/>
  <c r="Q1111" i="2"/>
  <c r="R1111" i="2" s="1"/>
  <c r="S1111" i="2" s="1"/>
  <c r="X1110" i="2"/>
  <c r="Y1110" i="2" s="1"/>
  <c r="W1110" i="2"/>
  <c r="T1110" i="2"/>
  <c r="Q1110" i="2"/>
  <c r="R1110" i="2" s="1"/>
  <c r="S1110" i="2" s="1"/>
  <c r="X1109" i="2"/>
  <c r="Y1109" i="2" s="1"/>
  <c r="W1109" i="2"/>
  <c r="T1109" i="2"/>
  <c r="Q1109" i="2"/>
  <c r="R1109" i="2" s="1"/>
  <c r="S1109" i="2" s="1"/>
  <c r="X1108" i="2"/>
  <c r="Y1108" i="2" s="1"/>
  <c r="W1108" i="2"/>
  <c r="T1108" i="2"/>
  <c r="Q1108" i="2"/>
  <c r="X1107" i="2"/>
  <c r="Y1107" i="2" s="1"/>
  <c r="W1107" i="2"/>
  <c r="T1107" i="2"/>
  <c r="Q1107" i="2"/>
  <c r="R1107" i="2" s="1"/>
  <c r="S1107" i="2" s="1"/>
  <c r="X1106" i="2"/>
  <c r="Y1106" i="2" s="1"/>
  <c r="W1106" i="2"/>
  <c r="T1106" i="2"/>
  <c r="Q1106" i="2"/>
  <c r="R1106" i="2" s="1"/>
  <c r="S1106" i="2" s="1"/>
  <c r="X1105" i="2"/>
  <c r="Y1105" i="2" s="1"/>
  <c r="W1105" i="2"/>
  <c r="T1105" i="2"/>
  <c r="Q1105" i="2"/>
  <c r="R1105" i="2" s="1"/>
  <c r="S1105" i="2" s="1"/>
  <c r="X1104" i="2"/>
  <c r="Y1104" i="2" s="1"/>
  <c r="W1104" i="2"/>
  <c r="T1104" i="2"/>
  <c r="Q1104" i="2"/>
  <c r="R1104" i="2" s="1"/>
  <c r="S1104" i="2" s="1"/>
  <c r="X1103" i="2"/>
  <c r="Y1103" i="2" s="1"/>
  <c r="W1103" i="2"/>
  <c r="T1103" i="2"/>
  <c r="Q1103" i="2"/>
  <c r="R1103" i="2" s="1"/>
  <c r="S1103" i="2" s="1"/>
  <c r="X1102" i="2"/>
  <c r="Y1102" i="2" s="1"/>
  <c r="W1102" i="2"/>
  <c r="T1102" i="2"/>
  <c r="Q1102" i="2"/>
  <c r="R1102" i="2" s="1"/>
  <c r="S1102" i="2" s="1"/>
  <c r="X1101" i="2"/>
  <c r="Y1101" i="2" s="1"/>
  <c r="W1101" i="2"/>
  <c r="T1101" i="2"/>
  <c r="Q1101" i="2"/>
  <c r="R1101" i="2" s="1"/>
  <c r="S1101" i="2" s="1"/>
  <c r="X1100" i="2"/>
  <c r="Y1100" i="2" s="1"/>
  <c r="W1100" i="2"/>
  <c r="T1100" i="2"/>
  <c r="Q1100" i="2"/>
  <c r="X1099" i="2"/>
  <c r="Y1099" i="2" s="1"/>
  <c r="W1099" i="2"/>
  <c r="T1099" i="2"/>
  <c r="Q1099" i="2"/>
  <c r="R1099" i="2" s="1"/>
  <c r="S1099" i="2" s="1"/>
  <c r="X1098" i="2"/>
  <c r="Y1098" i="2" s="1"/>
  <c r="W1098" i="2"/>
  <c r="T1098" i="2"/>
  <c r="Q1098" i="2"/>
  <c r="R1098" i="2" s="1"/>
  <c r="S1098" i="2" s="1"/>
  <c r="X1097" i="2"/>
  <c r="Y1097" i="2" s="1"/>
  <c r="W1097" i="2"/>
  <c r="T1097" i="2"/>
  <c r="Q1097" i="2"/>
  <c r="R1097" i="2" s="1"/>
  <c r="S1097" i="2" s="1"/>
  <c r="X1096" i="2"/>
  <c r="Y1096" i="2" s="1"/>
  <c r="W1096" i="2"/>
  <c r="T1096" i="2"/>
  <c r="Q1096" i="2"/>
  <c r="R1096" i="2" s="1"/>
  <c r="S1096" i="2" s="1"/>
  <c r="X1095" i="2"/>
  <c r="Y1095" i="2" s="1"/>
  <c r="W1095" i="2"/>
  <c r="T1095" i="2"/>
  <c r="Q1095" i="2"/>
  <c r="R1095" i="2" s="1"/>
  <c r="S1095" i="2" s="1"/>
  <c r="X1094" i="2"/>
  <c r="Y1094" i="2" s="1"/>
  <c r="W1094" i="2"/>
  <c r="T1094" i="2"/>
  <c r="Q1094" i="2"/>
  <c r="X1093" i="2"/>
  <c r="Y1093" i="2" s="1"/>
  <c r="W1093" i="2"/>
  <c r="T1093" i="2"/>
  <c r="Q1093" i="2"/>
  <c r="R1093" i="2" s="1"/>
  <c r="S1093" i="2" s="1"/>
  <c r="X1092" i="2"/>
  <c r="Y1092" i="2" s="1"/>
  <c r="W1092" i="2"/>
  <c r="T1092" i="2"/>
  <c r="Q1092" i="2"/>
  <c r="X1091" i="2"/>
  <c r="Y1091" i="2" s="1"/>
  <c r="W1091" i="2"/>
  <c r="T1091" i="2"/>
  <c r="Q1091" i="2"/>
  <c r="R1091" i="2" s="1"/>
  <c r="S1091" i="2" s="1"/>
  <c r="X1090" i="2"/>
  <c r="Y1090" i="2" s="1"/>
  <c r="W1090" i="2"/>
  <c r="T1090" i="2"/>
  <c r="Q1090" i="2"/>
  <c r="R1090" i="2" s="1"/>
  <c r="S1090" i="2" s="1"/>
  <c r="X1089" i="2"/>
  <c r="Y1089" i="2" s="1"/>
  <c r="W1089" i="2"/>
  <c r="T1089" i="2"/>
  <c r="Q1089" i="2"/>
  <c r="R1089" i="2" s="1"/>
  <c r="S1089" i="2" s="1"/>
  <c r="X1088" i="2"/>
  <c r="Y1088" i="2" s="1"/>
  <c r="W1088" i="2"/>
  <c r="T1088" i="2"/>
  <c r="Q1088" i="2"/>
  <c r="R1088" i="2" s="1"/>
  <c r="S1088" i="2" s="1"/>
  <c r="X1087" i="2"/>
  <c r="Y1087" i="2" s="1"/>
  <c r="W1087" i="2"/>
  <c r="T1087" i="2"/>
  <c r="Q1087" i="2"/>
  <c r="R1087" i="2" s="1"/>
  <c r="S1087" i="2" s="1"/>
  <c r="X1086" i="2"/>
  <c r="Y1086" i="2" s="1"/>
  <c r="W1086" i="2"/>
  <c r="T1086" i="2"/>
  <c r="Q1086" i="2"/>
  <c r="R1086" i="2" s="1"/>
  <c r="S1086" i="2" s="1"/>
  <c r="X1085" i="2"/>
  <c r="Y1085" i="2" s="1"/>
  <c r="W1085" i="2"/>
  <c r="T1085" i="2"/>
  <c r="Q1085" i="2"/>
  <c r="R1085" i="2" s="1"/>
  <c r="S1085" i="2" s="1"/>
  <c r="X1084" i="2"/>
  <c r="Y1084" i="2" s="1"/>
  <c r="W1084" i="2"/>
  <c r="T1084" i="2"/>
  <c r="Q1084" i="2"/>
  <c r="R1084" i="2" s="1"/>
  <c r="S1084" i="2" s="1"/>
  <c r="X1083" i="2"/>
  <c r="Y1083" i="2" s="1"/>
  <c r="W1083" i="2"/>
  <c r="T1083" i="2"/>
  <c r="Q1083" i="2"/>
  <c r="R1083" i="2" s="1"/>
  <c r="S1083" i="2" s="1"/>
  <c r="X1082" i="2"/>
  <c r="Y1082" i="2" s="1"/>
  <c r="W1082" i="2"/>
  <c r="T1082" i="2"/>
  <c r="Q1082" i="2"/>
  <c r="X1081" i="2"/>
  <c r="Y1081" i="2" s="1"/>
  <c r="W1081" i="2"/>
  <c r="T1081" i="2"/>
  <c r="Q1081" i="2"/>
  <c r="R1081" i="2" s="1"/>
  <c r="S1081" i="2" s="1"/>
  <c r="X1080" i="2"/>
  <c r="Y1080" i="2" s="1"/>
  <c r="W1080" i="2"/>
  <c r="T1080" i="2"/>
  <c r="Q1080" i="2"/>
  <c r="X1079" i="2"/>
  <c r="Y1079" i="2" s="1"/>
  <c r="W1079" i="2"/>
  <c r="T1079" i="2"/>
  <c r="Q1079" i="2"/>
  <c r="R1079" i="2" s="1"/>
  <c r="S1079" i="2" s="1"/>
  <c r="X1078" i="2"/>
  <c r="Y1078" i="2" s="1"/>
  <c r="W1078" i="2"/>
  <c r="T1078" i="2"/>
  <c r="Q1078" i="2"/>
  <c r="X1077" i="2"/>
  <c r="Y1077" i="2" s="1"/>
  <c r="W1077" i="2"/>
  <c r="T1077" i="2"/>
  <c r="Q1077" i="2"/>
  <c r="R1077" i="2" s="1"/>
  <c r="S1077" i="2" s="1"/>
  <c r="X1076" i="2"/>
  <c r="Y1076" i="2" s="1"/>
  <c r="W1076" i="2"/>
  <c r="T1076" i="2"/>
  <c r="Q1076" i="2"/>
  <c r="R1076" i="2" s="1"/>
  <c r="S1076" i="2" s="1"/>
  <c r="X1075" i="2"/>
  <c r="Y1075" i="2" s="1"/>
  <c r="W1075" i="2"/>
  <c r="T1075" i="2"/>
  <c r="Q1075" i="2"/>
  <c r="X1074" i="2"/>
  <c r="Y1074" i="2" s="1"/>
  <c r="W1074" i="2"/>
  <c r="T1074" i="2"/>
  <c r="Q1074" i="2"/>
  <c r="X1073" i="2"/>
  <c r="Y1073" i="2" s="1"/>
  <c r="W1073" i="2"/>
  <c r="T1073" i="2"/>
  <c r="Q1073" i="2"/>
  <c r="R1073" i="2" s="1"/>
  <c r="S1073" i="2" s="1"/>
  <c r="X1072" i="2"/>
  <c r="Y1072" i="2" s="1"/>
  <c r="W1072" i="2"/>
  <c r="T1072" i="2"/>
  <c r="Q1072" i="2"/>
  <c r="X1071" i="2"/>
  <c r="Y1071" i="2" s="1"/>
  <c r="W1071" i="2"/>
  <c r="T1071" i="2"/>
  <c r="Q1071" i="2"/>
  <c r="R1071" i="2" s="1"/>
  <c r="S1071" i="2" s="1"/>
  <c r="X1070" i="2"/>
  <c r="Y1070" i="2" s="1"/>
  <c r="W1070" i="2"/>
  <c r="T1070" i="2"/>
  <c r="Q1070" i="2"/>
  <c r="R1070" i="2" s="1"/>
  <c r="S1070" i="2" s="1"/>
  <c r="X1069" i="2"/>
  <c r="Y1069" i="2" s="1"/>
  <c r="W1069" i="2"/>
  <c r="T1069" i="2"/>
  <c r="Q1069" i="2"/>
  <c r="R1069" i="2" s="1"/>
  <c r="S1069" i="2" s="1"/>
  <c r="X1068" i="2"/>
  <c r="Y1068" i="2" s="1"/>
  <c r="W1068" i="2"/>
  <c r="T1068" i="2"/>
  <c r="Q1068" i="2"/>
  <c r="X1067" i="2"/>
  <c r="Y1067" i="2" s="1"/>
  <c r="V1067" i="2"/>
  <c r="Q1067" i="2"/>
  <c r="U1067" i="2" s="1"/>
  <c r="F1065" i="2"/>
  <c r="Q1065" i="2" s="1"/>
  <c r="T1065" i="2" s="1"/>
  <c r="U1065" i="2" s="1"/>
  <c r="F1064" i="2"/>
  <c r="Q1064" i="2" s="1"/>
  <c r="X1063" i="2"/>
  <c r="Y1063" i="2" s="1"/>
  <c r="W1063" i="2"/>
  <c r="Q1063" i="2"/>
  <c r="X1062" i="2"/>
  <c r="Y1062" i="2" s="1"/>
  <c r="W1062" i="2"/>
  <c r="Q1062" i="2"/>
  <c r="X1061" i="2"/>
  <c r="Y1061" i="2" s="1"/>
  <c r="W1061" i="2"/>
  <c r="Q1061" i="2"/>
  <c r="R1061" i="2" s="1"/>
  <c r="S1061" i="2" s="1"/>
  <c r="X1060" i="2"/>
  <c r="Y1060" i="2" s="1"/>
  <c r="W1060" i="2"/>
  <c r="Q1060" i="2"/>
  <c r="R1060" i="2" s="1"/>
  <c r="S1060" i="2" s="1"/>
  <c r="X1059" i="2"/>
  <c r="Y1059" i="2" s="1"/>
  <c r="W1059" i="2"/>
  <c r="Q1059" i="2"/>
  <c r="T1059" i="2" s="1"/>
  <c r="U1059" i="2" s="1"/>
  <c r="X1058" i="2"/>
  <c r="Y1058" i="2" s="1"/>
  <c r="W1058" i="2"/>
  <c r="Q1058" i="2"/>
  <c r="R1058" i="2" s="1"/>
  <c r="S1058" i="2" s="1"/>
  <c r="X1057" i="2"/>
  <c r="Y1057" i="2" s="1"/>
  <c r="W1057" i="2"/>
  <c r="Q1057" i="2"/>
  <c r="X1056" i="2"/>
  <c r="Y1056" i="2" s="1"/>
  <c r="W1056" i="2"/>
  <c r="Q1056" i="2"/>
  <c r="T1056" i="2" s="1"/>
  <c r="U1056" i="2" s="1"/>
  <c r="X1055" i="2"/>
  <c r="Y1055" i="2" s="1"/>
  <c r="W1055" i="2"/>
  <c r="Q1055" i="2"/>
  <c r="X1054" i="2"/>
  <c r="Y1054" i="2" s="1"/>
  <c r="W1054" i="2"/>
  <c r="Q1054" i="2"/>
  <c r="X1053" i="2"/>
  <c r="Y1053" i="2" s="1"/>
  <c r="W1053" i="2"/>
  <c r="Q1053" i="2"/>
  <c r="R1053" i="2" s="1"/>
  <c r="S1053" i="2" s="1"/>
  <c r="X1052" i="2"/>
  <c r="Y1052" i="2" s="1"/>
  <c r="W1052" i="2"/>
  <c r="Q1052" i="2"/>
  <c r="T1052" i="2" s="1"/>
  <c r="U1052" i="2" s="1"/>
  <c r="X1051" i="2"/>
  <c r="Y1051" i="2" s="1"/>
  <c r="W1051" i="2"/>
  <c r="Q1051" i="2"/>
  <c r="T1051" i="2" s="1"/>
  <c r="U1051" i="2" s="1"/>
  <c r="X1050" i="2"/>
  <c r="Y1050" i="2" s="1"/>
  <c r="W1050" i="2"/>
  <c r="Q1050" i="2"/>
  <c r="R1050" i="2" s="1"/>
  <c r="S1050" i="2" s="1"/>
  <c r="X1049" i="2"/>
  <c r="Y1049" i="2" s="1"/>
  <c r="W1049" i="2"/>
  <c r="Q1049" i="2"/>
  <c r="X1048" i="2"/>
  <c r="Y1048" i="2" s="1"/>
  <c r="W1048" i="2"/>
  <c r="Q1048" i="2"/>
  <c r="T1048" i="2" s="1"/>
  <c r="U1048" i="2" s="1"/>
  <c r="X1047" i="2"/>
  <c r="Y1047" i="2" s="1"/>
  <c r="W1047" i="2"/>
  <c r="Q1047" i="2"/>
  <c r="X1046" i="2"/>
  <c r="Y1046" i="2" s="1"/>
  <c r="W1046" i="2"/>
  <c r="Q1046" i="2"/>
  <c r="T1046" i="2" s="1"/>
  <c r="U1046" i="2" s="1"/>
  <c r="X1045" i="2"/>
  <c r="Y1045" i="2" s="1"/>
  <c r="W1045" i="2"/>
  <c r="Q1045" i="2"/>
  <c r="R1045" i="2" s="1"/>
  <c r="S1045" i="2" s="1"/>
  <c r="X1044" i="2"/>
  <c r="Y1044" i="2" s="1"/>
  <c r="W1044" i="2"/>
  <c r="Q1044" i="2"/>
  <c r="R1044" i="2" s="1"/>
  <c r="S1044" i="2" s="1"/>
  <c r="X1043" i="2"/>
  <c r="Y1043" i="2" s="1"/>
  <c r="W1043" i="2"/>
  <c r="Q1043" i="2"/>
  <c r="R1043" i="2" s="1"/>
  <c r="S1043" i="2" s="1"/>
  <c r="X1042" i="2"/>
  <c r="Y1042" i="2" s="1"/>
  <c r="W1042" i="2"/>
  <c r="Q1042" i="2"/>
  <c r="T1042" i="2" s="1"/>
  <c r="U1042" i="2" s="1"/>
  <c r="X1041" i="2"/>
  <c r="Y1041" i="2" s="1"/>
  <c r="W1041" i="2"/>
  <c r="Q1041" i="2"/>
  <c r="T1041" i="2" s="1"/>
  <c r="U1041" i="2" s="1"/>
  <c r="X1040" i="2"/>
  <c r="Y1040" i="2" s="1"/>
  <c r="W1040" i="2"/>
  <c r="Q1040" i="2"/>
  <c r="U1040" i="2" s="1"/>
  <c r="X1039" i="2"/>
  <c r="Y1039" i="2" s="1"/>
  <c r="W1039" i="2"/>
  <c r="Q1039" i="2"/>
  <c r="X1038" i="2"/>
  <c r="Y1038" i="2" s="1"/>
  <c r="V1038" i="2"/>
  <c r="Q1038" i="2"/>
  <c r="U1038" i="2" s="1"/>
  <c r="X1037" i="2"/>
  <c r="Y1037" i="2" s="1"/>
  <c r="W1037" i="2"/>
  <c r="Q1037" i="2"/>
  <c r="X1036" i="2"/>
  <c r="Y1036" i="2" s="1"/>
  <c r="W1036" i="2"/>
  <c r="Q1036" i="2"/>
  <c r="R1036" i="2" s="1"/>
  <c r="S1036" i="2" s="1"/>
  <c r="X1035" i="2"/>
  <c r="Y1035" i="2" s="1"/>
  <c r="W1035" i="2"/>
  <c r="Q1035" i="2"/>
  <c r="X1034" i="2"/>
  <c r="Y1034" i="2" s="1"/>
  <c r="W1034" i="2"/>
  <c r="Q1034" i="2"/>
  <c r="X1033" i="2"/>
  <c r="Y1033" i="2" s="1"/>
  <c r="W1033" i="2"/>
  <c r="Q1033" i="2"/>
  <c r="X1032" i="2"/>
  <c r="Y1032" i="2" s="1"/>
  <c r="W1032" i="2"/>
  <c r="Q1032" i="2"/>
  <c r="R1032" i="2" s="1"/>
  <c r="S1032" i="2" s="1"/>
  <c r="X1031" i="2"/>
  <c r="Y1031" i="2" s="1"/>
  <c r="W1031" i="2"/>
  <c r="Q1031" i="2"/>
  <c r="X1030" i="2"/>
  <c r="Y1030" i="2" s="1"/>
  <c r="W1030" i="2"/>
  <c r="Q1030" i="2"/>
  <c r="X1029" i="2"/>
  <c r="Y1029" i="2" s="1"/>
  <c r="W1029" i="2"/>
  <c r="Q1029" i="2"/>
  <c r="X1028" i="2"/>
  <c r="Y1028" i="2" s="1"/>
  <c r="V1028" i="2"/>
  <c r="Q1028" i="2"/>
  <c r="R1028" i="2" s="1"/>
  <c r="S1028" i="2" s="1"/>
  <c r="X1027" i="2"/>
  <c r="Y1027" i="2" s="1"/>
  <c r="W1027" i="2"/>
  <c r="Q1027" i="2"/>
  <c r="R1027" i="2" s="1"/>
  <c r="S1027" i="2" s="1"/>
  <c r="X1026" i="2"/>
  <c r="Y1026" i="2" s="1"/>
  <c r="W1026" i="2"/>
  <c r="Q1026" i="2"/>
  <c r="R1026" i="2" s="1"/>
  <c r="S1026" i="2" s="1"/>
  <c r="X1025" i="2"/>
  <c r="Y1025" i="2" s="1"/>
  <c r="W1025" i="2"/>
  <c r="Q1025" i="2"/>
  <c r="R1025" i="2" s="1"/>
  <c r="S1025" i="2" s="1"/>
  <c r="X1024" i="2"/>
  <c r="Y1024" i="2" s="1"/>
  <c r="W1024" i="2"/>
  <c r="Q1024" i="2"/>
  <c r="R1024" i="2" s="1"/>
  <c r="S1024" i="2" s="1"/>
  <c r="X1023" i="2"/>
  <c r="Y1023" i="2" s="1"/>
  <c r="W1023" i="2"/>
  <c r="Q1023" i="2"/>
  <c r="R1023" i="2" s="1"/>
  <c r="S1023" i="2" s="1"/>
  <c r="X1022" i="2"/>
  <c r="Y1022" i="2" s="1"/>
  <c r="V1022" i="2"/>
  <c r="Q1022" i="2"/>
  <c r="R1022" i="2" s="1"/>
  <c r="S1022" i="2" s="1"/>
  <c r="X1021" i="2"/>
  <c r="Y1021" i="2" s="1"/>
  <c r="W1021" i="2"/>
  <c r="Q1021" i="2"/>
  <c r="R1021" i="2" s="1"/>
  <c r="S1021" i="2" s="1"/>
  <c r="X1020" i="2"/>
  <c r="Y1020" i="2" s="1"/>
  <c r="W1020" i="2"/>
  <c r="Q1020" i="2"/>
  <c r="R1020" i="2" s="1"/>
  <c r="S1020" i="2" s="1"/>
  <c r="X1019" i="2"/>
  <c r="Y1019" i="2" s="1"/>
  <c r="W1019" i="2"/>
  <c r="Q1019" i="2"/>
  <c r="R1019" i="2" s="1"/>
  <c r="S1019" i="2" s="1"/>
  <c r="X1018" i="2"/>
  <c r="Y1018" i="2" s="1"/>
  <c r="W1018" i="2"/>
  <c r="Q1018" i="2"/>
  <c r="R1018" i="2" s="1"/>
  <c r="S1018" i="2" s="1"/>
  <c r="X1017" i="2"/>
  <c r="Y1017" i="2" s="1"/>
  <c r="W1017" i="2"/>
  <c r="Q1017" i="2"/>
  <c r="R1017" i="2" s="1"/>
  <c r="S1017" i="2" s="1"/>
  <c r="X1016" i="2"/>
  <c r="Y1016" i="2" s="1"/>
  <c r="W1016" i="2"/>
  <c r="Q1016" i="2"/>
  <c r="R1016" i="2" s="1"/>
  <c r="S1016" i="2" s="1"/>
  <c r="X1015" i="2"/>
  <c r="Y1015" i="2" s="1"/>
  <c r="W1015" i="2"/>
  <c r="Q1015" i="2"/>
  <c r="R1015" i="2" s="1"/>
  <c r="S1015" i="2" s="1"/>
  <c r="X1014" i="2"/>
  <c r="Y1014" i="2" s="1"/>
  <c r="W1014" i="2"/>
  <c r="Q1014" i="2"/>
  <c r="R1014" i="2" s="1"/>
  <c r="S1014" i="2" s="1"/>
  <c r="X1013" i="2"/>
  <c r="Y1013" i="2" s="1"/>
  <c r="W1013" i="2"/>
  <c r="Q1013" i="2"/>
  <c r="R1013" i="2" s="1"/>
  <c r="S1013" i="2" s="1"/>
  <c r="X1012" i="2"/>
  <c r="Y1012" i="2" s="1"/>
  <c r="W1012" i="2"/>
  <c r="Q1012" i="2"/>
  <c r="R1012" i="2" s="1"/>
  <c r="S1012" i="2" s="1"/>
  <c r="X1011" i="2"/>
  <c r="Y1011" i="2" s="1"/>
  <c r="W1011" i="2"/>
  <c r="Q1011" i="2"/>
  <c r="R1011" i="2" s="1"/>
  <c r="S1011" i="2" s="1"/>
  <c r="X1010" i="2"/>
  <c r="Y1010" i="2" s="1"/>
  <c r="W1010" i="2"/>
  <c r="Q1010" i="2"/>
  <c r="R1010" i="2" s="1"/>
  <c r="S1010" i="2" s="1"/>
  <c r="X1009" i="2"/>
  <c r="Y1009" i="2" s="1"/>
  <c r="W1009" i="2"/>
  <c r="Q1009" i="2"/>
  <c r="X1008" i="2"/>
  <c r="Y1008" i="2" s="1"/>
  <c r="W1008" i="2"/>
  <c r="Q1008" i="2"/>
  <c r="X1007" i="2"/>
  <c r="Y1007" i="2" s="1"/>
  <c r="W1007" i="2"/>
  <c r="Q1007" i="2"/>
  <c r="X1006" i="2"/>
  <c r="Y1006" i="2" s="1"/>
  <c r="V1006" i="2"/>
  <c r="Q1006" i="2"/>
  <c r="R1006" i="2" s="1"/>
  <c r="S1006" i="2" s="1"/>
  <c r="X1005" i="2"/>
  <c r="Y1005" i="2" s="1"/>
  <c r="W1005" i="2"/>
  <c r="Q1005" i="2"/>
  <c r="R1005" i="2" s="1"/>
  <c r="S1005" i="2" s="1"/>
  <c r="X1004" i="2"/>
  <c r="Y1004" i="2" s="1"/>
  <c r="W1004" i="2"/>
  <c r="Q1004" i="2"/>
  <c r="R1004" i="2" s="1"/>
  <c r="S1004" i="2" s="1"/>
  <c r="X1003" i="2"/>
  <c r="Y1003" i="2" s="1"/>
  <c r="W1003" i="2"/>
  <c r="Q1003" i="2"/>
  <c r="T1003" i="2" s="1"/>
  <c r="X1002" i="2"/>
  <c r="Y1002" i="2" s="1"/>
  <c r="W1002" i="2"/>
  <c r="Q1002" i="2"/>
  <c r="X1001" i="2"/>
  <c r="Y1001" i="2" s="1"/>
  <c r="W1001" i="2"/>
  <c r="Q1001" i="2"/>
  <c r="X1000" i="2"/>
  <c r="Y1000" i="2" s="1"/>
  <c r="V1000" i="2"/>
  <c r="Q1000" i="2"/>
  <c r="U1000" i="2" s="1"/>
  <c r="X999" i="2"/>
  <c r="Y999" i="2" s="1"/>
  <c r="W999" i="2"/>
  <c r="Q999" i="2"/>
  <c r="U999" i="2" s="1"/>
  <c r="X998" i="2"/>
  <c r="Y998" i="2" s="1"/>
  <c r="W998" i="2"/>
  <c r="Q998" i="2"/>
  <c r="T998" i="2" s="1"/>
  <c r="U998" i="2" s="1"/>
  <c r="X997" i="2"/>
  <c r="Y997" i="2" s="1"/>
  <c r="W997" i="2"/>
  <c r="Q997" i="2"/>
  <c r="T997" i="2" s="1"/>
  <c r="U997" i="2" s="1"/>
  <c r="X996" i="2"/>
  <c r="Y996" i="2" s="1"/>
  <c r="W996" i="2"/>
  <c r="Q996" i="2"/>
  <c r="T996" i="2" s="1"/>
  <c r="U996" i="2" s="1"/>
  <c r="X995" i="2"/>
  <c r="Y995" i="2" s="1"/>
  <c r="W995" i="2"/>
  <c r="Q995" i="2"/>
  <c r="T995" i="2" s="1"/>
  <c r="U995" i="2" s="1"/>
  <c r="X994" i="2"/>
  <c r="Y994" i="2" s="1"/>
  <c r="W994" i="2"/>
  <c r="Q994" i="2"/>
  <c r="T994" i="2" s="1"/>
  <c r="U994" i="2" s="1"/>
  <c r="X993" i="2"/>
  <c r="Y993" i="2" s="1"/>
  <c r="W993" i="2"/>
  <c r="Q993" i="2"/>
  <c r="T993" i="2" s="1"/>
  <c r="U993" i="2" s="1"/>
  <c r="X992" i="2"/>
  <c r="Y992" i="2" s="1"/>
  <c r="W992" i="2"/>
  <c r="Q992" i="2"/>
  <c r="T992" i="2" s="1"/>
  <c r="U992" i="2" s="1"/>
  <c r="X991" i="2"/>
  <c r="Y991" i="2" s="1"/>
  <c r="W991" i="2"/>
  <c r="Q991" i="2"/>
  <c r="T991" i="2" s="1"/>
  <c r="U991" i="2" s="1"/>
  <c r="X990" i="2"/>
  <c r="Y990" i="2" s="1"/>
  <c r="W990" i="2"/>
  <c r="Q990" i="2"/>
  <c r="T990" i="2" s="1"/>
  <c r="U990" i="2" s="1"/>
  <c r="X989" i="2"/>
  <c r="Y989" i="2" s="1"/>
  <c r="W989" i="2"/>
  <c r="Q989" i="2"/>
  <c r="T989" i="2" s="1"/>
  <c r="U989" i="2" s="1"/>
  <c r="X988" i="2"/>
  <c r="Y988" i="2" s="1"/>
  <c r="W988" i="2"/>
  <c r="Q988" i="2"/>
  <c r="X987" i="2"/>
  <c r="Y987" i="2" s="1"/>
  <c r="W987" i="2"/>
  <c r="Q987" i="2"/>
  <c r="X986" i="2"/>
  <c r="Y986" i="2" s="1"/>
  <c r="W986" i="2"/>
  <c r="Q986" i="2"/>
  <c r="X985" i="2"/>
  <c r="Y985" i="2" s="1"/>
  <c r="W985" i="2"/>
  <c r="Q985" i="2"/>
  <c r="X984" i="2"/>
  <c r="Y984" i="2" s="1"/>
  <c r="W984" i="2"/>
  <c r="Q984" i="2"/>
  <c r="X983" i="2"/>
  <c r="Y983" i="2" s="1"/>
  <c r="W983" i="2"/>
  <c r="Q983" i="2"/>
  <c r="X982" i="2"/>
  <c r="Y982" i="2" s="1"/>
  <c r="W982" i="2"/>
  <c r="Q982" i="2"/>
  <c r="X981" i="2"/>
  <c r="Y981" i="2" s="1"/>
  <c r="W981" i="2"/>
  <c r="Q981" i="2"/>
  <c r="X980" i="2"/>
  <c r="Y980" i="2" s="1"/>
  <c r="W980" i="2"/>
  <c r="Q980" i="2"/>
  <c r="X979" i="2"/>
  <c r="Y979" i="2" s="1"/>
  <c r="Q979" i="2"/>
  <c r="R979" i="2" s="1"/>
  <c r="S979" i="2" s="1"/>
  <c r="X978" i="2"/>
  <c r="Y978" i="2" s="1"/>
  <c r="W978" i="2"/>
  <c r="T978" i="2"/>
  <c r="Q978" i="2"/>
  <c r="R978" i="2" s="1"/>
  <c r="S978" i="2" s="1"/>
  <c r="X977" i="2"/>
  <c r="Y977" i="2" s="1"/>
  <c r="W977" i="2"/>
  <c r="Q977" i="2"/>
  <c r="R977" i="2" s="1"/>
  <c r="S977" i="2" s="1"/>
  <c r="X976" i="2"/>
  <c r="Y976" i="2" s="1"/>
  <c r="W976" i="2"/>
  <c r="T976" i="2"/>
  <c r="Q976" i="2"/>
  <c r="R976" i="2" s="1"/>
  <c r="S976" i="2" s="1"/>
  <c r="X975" i="2"/>
  <c r="Y975" i="2" s="1"/>
  <c r="W975" i="2"/>
  <c r="Q975" i="2"/>
  <c r="X974" i="2"/>
  <c r="Y974" i="2" s="1"/>
  <c r="W974" i="2"/>
  <c r="T974" i="2"/>
  <c r="Q974" i="2"/>
  <c r="R974" i="2" s="1"/>
  <c r="S974" i="2" s="1"/>
  <c r="X973" i="2"/>
  <c r="Y973" i="2" s="1"/>
  <c r="W973" i="2"/>
  <c r="Q973" i="2"/>
  <c r="X972" i="2"/>
  <c r="Y972" i="2" s="1"/>
  <c r="W972" i="2"/>
  <c r="Q972" i="2"/>
  <c r="U972" i="2" s="1"/>
  <c r="X971" i="2"/>
  <c r="Y971" i="2" s="1"/>
  <c r="W971" i="2"/>
  <c r="Q971" i="2"/>
  <c r="U971" i="2" s="1"/>
  <c r="X970" i="2"/>
  <c r="Y970" i="2" s="1"/>
  <c r="W970" i="2"/>
  <c r="Q970" i="2"/>
  <c r="X969" i="2"/>
  <c r="Y969" i="2" s="1"/>
  <c r="U969" i="2"/>
  <c r="R969" i="2"/>
  <c r="S969" i="2" s="1"/>
  <c r="X968" i="2"/>
  <c r="Y968" i="2" s="1"/>
  <c r="W968" i="2"/>
  <c r="T968" i="2"/>
  <c r="Q968" i="2"/>
  <c r="X967" i="2"/>
  <c r="Y967" i="2" s="1"/>
  <c r="W967" i="2"/>
  <c r="T967" i="2"/>
  <c r="Q967" i="2"/>
  <c r="R967" i="2" s="1"/>
  <c r="S967" i="2" s="1"/>
  <c r="X966" i="2"/>
  <c r="Y966" i="2" s="1"/>
  <c r="W966" i="2"/>
  <c r="T966" i="2"/>
  <c r="Q966" i="2"/>
  <c r="R966" i="2" s="1"/>
  <c r="S966" i="2" s="1"/>
  <c r="X965" i="2"/>
  <c r="Y965" i="2" s="1"/>
  <c r="W965" i="2"/>
  <c r="T965" i="2"/>
  <c r="Q965" i="2"/>
  <c r="R965" i="2" s="1"/>
  <c r="S965" i="2" s="1"/>
  <c r="X964" i="2"/>
  <c r="Y964" i="2" s="1"/>
  <c r="W964" i="2"/>
  <c r="T964" i="2"/>
  <c r="Q964" i="2"/>
  <c r="R964" i="2" s="1"/>
  <c r="S964" i="2" s="1"/>
  <c r="X963" i="2"/>
  <c r="Y963" i="2" s="1"/>
  <c r="W963" i="2"/>
  <c r="T963" i="2"/>
  <c r="Q963" i="2"/>
  <c r="X962" i="2"/>
  <c r="Y962" i="2" s="1"/>
  <c r="W962" i="2"/>
  <c r="T962" i="2"/>
  <c r="Q962" i="2"/>
  <c r="R962" i="2" s="1"/>
  <c r="S962" i="2" s="1"/>
  <c r="X961" i="2"/>
  <c r="Y961" i="2" s="1"/>
  <c r="W961" i="2"/>
  <c r="T961" i="2"/>
  <c r="Q961" i="2"/>
  <c r="X960" i="2"/>
  <c r="Y960" i="2" s="1"/>
  <c r="W960" i="2"/>
  <c r="T960" i="2"/>
  <c r="Q960" i="2"/>
  <c r="R960" i="2" s="1"/>
  <c r="S960" i="2" s="1"/>
  <c r="X959" i="2"/>
  <c r="Y959" i="2" s="1"/>
  <c r="W959" i="2"/>
  <c r="T959" i="2"/>
  <c r="Q959" i="2"/>
  <c r="R959" i="2" s="1"/>
  <c r="S959" i="2" s="1"/>
  <c r="X958" i="2"/>
  <c r="Y958" i="2" s="1"/>
  <c r="W958" i="2"/>
  <c r="T958" i="2"/>
  <c r="Q958" i="2"/>
  <c r="R958" i="2" s="1"/>
  <c r="S958" i="2" s="1"/>
  <c r="X957" i="2"/>
  <c r="Y957" i="2" s="1"/>
  <c r="W957" i="2"/>
  <c r="T957" i="2"/>
  <c r="Q957" i="2"/>
  <c r="R957" i="2" s="1"/>
  <c r="S957" i="2" s="1"/>
  <c r="X956" i="2"/>
  <c r="Y956" i="2" s="1"/>
  <c r="W956" i="2"/>
  <c r="T956" i="2"/>
  <c r="Q956" i="2"/>
  <c r="R956" i="2" s="1"/>
  <c r="S956" i="2" s="1"/>
  <c r="X955" i="2"/>
  <c r="Y955" i="2" s="1"/>
  <c r="W955" i="2"/>
  <c r="T955" i="2"/>
  <c r="Q955" i="2"/>
  <c r="X954" i="2"/>
  <c r="Y954" i="2" s="1"/>
  <c r="W954" i="2"/>
  <c r="T954" i="2"/>
  <c r="Q954" i="2"/>
  <c r="R954" i="2" s="1"/>
  <c r="S954" i="2" s="1"/>
  <c r="X953" i="2"/>
  <c r="Y953" i="2" s="1"/>
  <c r="W953" i="2"/>
  <c r="T953" i="2"/>
  <c r="Q953" i="2"/>
  <c r="X952" i="2"/>
  <c r="Y952" i="2" s="1"/>
  <c r="W952" i="2"/>
  <c r="T952" i="2"/>
  <c r="Q952" i="2"/>
  <c r="R952" i="2" s="1"/>
  <c r="S952" i="2" s="1"/>
  <c r="X951" i="2"/>
  <c r="Y951" i="2" s="1"/>
  <c r="W951" i="2"/>
  <c r="T951" i="2"/>
  <c r="Q951" i="2"/>
  <c r="X950" i="2"/>
  <c r="Y950" i="2" s="1"/>
  <c r="W950" i="2"/>
  <c r="T950" i="2"/>
  <c r="Q950" i="2"/>
  <c r="R950" i="2" s="1"/>
  <c r="S950" i="2" s="1"/>
  <c r="X949" i="2"/>
  <c r="Y949" i="2" s="1"/>
  <c r="W949" i="2"/>
  <c r="T949" i="2"/>
  <c r="Q949" i="2"/>
  <c r="R949" i="2" s="1"/>
  <c r="S949" i="2" s="1"/>
  <c r="X948" i="2"/>
  <c r="Y948" i="2" s="1"/>
  <c r="W948" i="2"/>
  <c r="T948" i="2"/>
  <c r="Q948" i="2"/>
  <c r="R948" i="2" s="1"/>
  <c r="S948" i="2" s="1"/>
  <c r="X947" i="2"/>
  <c r="Y947" i="2" s="1"/>
  <c r="W947" i="2"/>
  <c r="T947" i="2"/>
  <c r="Q947" i="2"/>
  <c r="R947" i="2" s="1"/>
  <c r="S947" i="2" s="1"/>
  <c r="X946" i="2"/>
  <c r="Y946" i="2" s="1"/>
  <c r="W946" i="2"/>
  <c r="T946" i="2"/>
  <c r="Q946" i="2"/>
  <c r="R946" i="2" s="1"/>
  <c r="S946" i="2" s="1"/>
  <c r="X945" i="2"/>
  <c r="Y945" i="2" s="1"/>
  <c r="W945" i="2"/>
  <c r="T945" i="2"/>
  <c r="Q945" i="2"/>
  <c r="R945" i="2" s="1"/>
  <c r="S945" i="2" s="1"/>
  <c r="X944" i="2"/>
  <c r="Y944" i="2" s="1"/>
  <c r="W944" i="2"/>
  <c r="T944" i="2"/>
  <c r="Q944" i="2"/>
  <c r="R944" i="2" s="1"/>
  <c r="S944" i="2" s="1"/>
  <c r="X943" i="2"/>
  <c r="Y943" i="2" s="1"/>
  <c r="W943" i="2"/>
  <c r="T943" i="2"/>
  <c r="Q943" i="2"/>
  <c r="R943" i="2" s="1"/>
  <c r="S943" i="2" s="1"/>
  <c r="X942" i="2"/>
  <c r="Y942" i="2" s="1"/>
  <c r="W942" i="2"/>
  <c r="T942" i="2"/>
  <c r="Q942" i="2"/>
  <c r="R942" i="2" s="1"/>
  <c r="S942" i="2" s="1"/>
  <c r="X941" i="2"/>
  <c r="Y941" i="2" s="1"/>
  <c r="W941" i="2"/>
  <c r="T941" i="2"/>
  <c r="Q941" i="2"/>
  <c r="R941" i="2" s="1"/>
  <c r="S941" i="2" s="1"/>
  <c r="X940" i="2"/>
  <c r="Y940" i="2" s="1"/>
  <c r="W940" i="2"/>
  <c r="T940" i="2"/>
  <c r="Q940" i="2"/>
  <c r="R940" i="2" s="1"/>
  <c r="S940" i="2" s="1"/>
  <c r="X939" i="2"/>
  <c r="Y939" i="2" s="1"/>
  <c r="W939" i="2"/>
  <c r="T939" i="2"/>
  <c r="Q939" i="2"/>
  <c r="R939" i="2" s="1"/>
  <c r="S939" i="2" s="1"/>
  <c r="X938" i="2"/>
  <c r="Y938" i="2" s="1"/>
  <c r="W938" i="2"/>
  <c r="T938" i="2"/>
  <c r="Q938" i="2"/>
  <c r="R938" i="2" s="1"/>
  <c r="S938" i="2" s="1"/>
  <c r="X937" i="2"/>
  <c r="Y937" i="2" s="1"/>
  <c r="W937" i="2"/>
  <c r="T937" i="2"/>
  <c r="Q937" i="2"/>
  <c r="R937" i="2" s="1"/>
  <c r="S937" i="2" s="1"/>
  <c r="X936" i="2"/>
  <c r="Y936" i="2" s="1"/>
  <c r="W936" i="2"/>
  <c r="T936" i="2"/>
  <c r="Q936" i="2"/>
  <c r="R936" i="2" s="1"/>
  <c r="S936" i="2" s="1"/>
  <c r="X935" i="2"/>
  <c r="Y935" i="2" s="1"/>
  <c r="W935" i="2"/>
  <c r="T935" i="2"/>
  <c r="Q935" i="2"/>
  <c r="X934" i="2"/>
  <c r="Y934" i="2" s="1"/>
  <c r="W934" i="2"/>
  <c r="T934" i="2"/>
  <c r="Q934" i="2"/>
  <c r="R934" i="2" s="1"/>
  <c r="S934" i="2" s="1"/>
  <c r="X933" i="2"/>
  <c r="Y933" i="2" s="1"/>
  <c r="W933" i="2"/>
  <c r="T933" i="2"/>
  <c r="Q933" i="2"/>
  <c r="R933" i="2" s="1"/>
  <c r="S933" i="2" s="1"/>
  <c r="X932" i="2"/>
  <c r="Y932" i="2" s="1"/>
  <c r="W932" i="2"/>
  <c r="T932" i="2"/>
  <c r="Q932" i="2"/>
  <c r="X931" i="2"/>
  <c r="Y931" i="2" s="1"/>
  <c r="Q931" i="2"/>
  <c r="X929" i="2"/>
  <c r="Y929" i="2" s="1"/>
  <c r="W929" i="2"/>
  <c r="T929" i="2"/>
  <c r="Q929" i="2"/>
  <c r="R929" i="2" s="1"/>
  <c r="S929" i="2" s="1"/>
  <c r="X928" i="2"/>
  <c r="Y928" i="2" s="1"/>
  <c r="W928" i="2"/>
  <c r="Q928" i="2"/>
  <c r="R928" i="2" s="1"/>
  <c r="S928" i="2" s="1"/>
  <c r="X927" i="2"/>
  <c r="Y927" i="2" s="1"/>
  <c r="W927" i="2"/>
  <c r="Q927" i="2"/>
  <c r="R927" i="2" s="1"/>
  <c r="S927" i="2" s="1"/>
  <c r="X926" i="2"/>
  <c r="Y926" i="2" s="1"/>
  <c r="W926" i="2"/>
  <c r="Q926" i="2"/>
  <c r="R926" i="2" s="1"/>
  <c r="S926" i="2" s="1"/>
  <c r="X925" i="2"/>
  <c r="Y925" i="2" s="1"/>
  <c r="W925" i="2"/>
  <c r="Q925" i="2"/>
  <c r="U925" i="2" s="1"/>
  <c r="X924" i="2"/>
  <c r="Y924" i="2" s="1"/>
  <c r="W924" i="2"/>
  <c r="T924" i="2"/>
  <c r="Q924" i="2"/>
  <c r="R924" i="2" s="1"/>
  <c r="S924" i="2" s="1"/>
  <c r="X923" i="2"/>
  <c r="Y923" i="2" s="1"/>
  <c r="W923" i="2"/>
  <c r="Q923" i="2"/>
  <c r="T923" i="2" s="1"/>
  <c r="U923" i="2" s="1"/>
  <c r="X922" i="2"/>
  <c r="Y922" i="2" s="1"/>
  <c r="W922" i="2"/>
  <c r="Q922" i="2"/>
  <c r="X921" i="2"/>
  <c r="Y921" i="2" s="1"/>
  <c r="W921" i="2"/>
  <c r="Q921" i="2"/>
  <c r="U921" i="2" s="1"/>
  <c r="X920" i="2"/>
  <c r="Y920" i="2" s="1"/>
  <c r="W920" i="2"/>
  <c r="Q920" i="2"/>
  <c r="X919" i="2"/>
  <c r="Y919" i="2" s="1"/>
  <c r="W919" i="2"/>
  <c r="Q919" i="2"/>
  <c r="U919" i="2" s="1"/>
  <c r="X918" i="2"/>
  <c r="Y918" i="2" s="1"/>
  <c r="W918" i="2"/>
  <c r="Q918" i="2"/>
  <c r="U918" i="2" s="1"/>
  <c r="X917" i="2"/>
  <c r="Y917" i="2" s="1"/>
  <c r="W917" i="2"/>
  <c r="Q917" i="2"/>
  <c r="X916" i="2"/>
  <c r="Y916" i="2" s="1"/>
  <c r="W916" i="2"/>
  <c r="Q916" i="2"/>
  <c r="X915" i="2"/>
  <c r="Y915" i="2" s="1"/>
  <c r="W915" i="2"/>
  <c r="Q915" i="2"/>
  <c r="R915" i="2" s="1"/>
  <c r="S915" i="2" s="1"/>
  <c r="X914" i="2"/>
  <c r="Y914" i="2" s="1"/>
  <c r="W914" i="2"/>
  <c r="Q914" i="2"/>
  <c r="U914" i="2" s="1"/>
  <c r="X913" i="2"/>
  <c r="Y913" i="2" s="1"/>
  <c r="W913" i="2"/>
  <c r="Q913" i="2"/>
  <c r="R913" i="2" s="1"/>
  <c r="S913" i="2" s="1"/>
  <c r="X912" i="2"/>
  <c r="Y912" i="2" s="1"/>
  <c r="W912" i="2"/>
  <c r="Q912" i="2"/>
  <c r="R912" i="2" s="1"/>
  <c r="S912" i="2" s="1"/>
  <c r="X911" i="2"/>
  <c r="Y911" i="2" s="1"/>
  <c r="W911" i="2"/>
  <c r="Q911" i="2"/>
  <c r="T911" i="2" s="1"/>
  <c r="X910" i="2"/>
  <c r="Y910" i="2" s="1"/>
  <c r="W910" i="2"/>
  <c r="Q910" i="2"/>
  <c r="X909" i="2"/>
  <c r="Y909" i="2" s="1"/>
  <c r="W909" i="2"/>
  <c r="Q909" i="2"/>
  <c r="X908" i="2"/>
  <c r="Y908" i="2" s="1"/>
  <c r="W908" i="2"/>
  <c r="Q908" i="2"/>
  <c r="X907" i="2"/>
  <c r="Y907" i="2" s="1"/>
  <c r="W907" i="2"/>
  <c r="Q907" i="2"/>
  <c r="X906" i="2"/>
  <c r="Y906" i="2" s="1"/>
  <c r="W906" i="2"/>
  <c r="Q906" i="2"/>
  <c r="X905" i="2"/>
  <c r="Y905" i="2" s="1"/>
  <c r="W905" i="2"/>
  <c r="T905" i="2"/>
  <c r="Q905" i="2"/>
  <c r="R905" i="2" s="1"/>
  <c r="S905" i="2" s="1"/>
  <c r="X904" i="2"/>
  <c r="Y904" i="2" s="1"/>
  <c r="W904" i="2"/>
  <c r="Q904" i="2"/>
  <c r="X903" i="2"/>
  <c r="Y903" i="2" s="1"/>
  <c r="W903" i="2"/>
  <c r="Q903" i="2"/>
  <c r="T903" i="2" s="1"/>
  <c r="U903" i="2" s="1"/>
  <c r="X902" i="2"/>
  <c r="Y902" i="2" s="1"/>
  <c r="W902" i="2"/>
  <c r="Q902" i="2"/>
  <c r="T902" i="2" s="1"/>
  <c r="U902" i="2" s="1"/>
  <c r="X901" i="2"/>
  <c r="Y901" i="2" s="1"/>
  <c r="W901" i="2"/>
  <c r="Q901" i="2"/>
  <c r="T901" i="2" s="1"/>
  <c r="U901" i="2" s="1"/>
  <c r="X900" i="2"/>
  <c r="Y900" i="2" s="1"/>
  <c r="W900" i="2"/>
  <c r="Q900" i="2"/>
  <c r="T900" i="2" s="1"/>
  <c r="U900" i="2" s="1"/>
  <c r="X899" i="2"/>
  <c r="Y899" i="2" s="1"/>
  <c r="W899" i="2"/>
  <c r="Q899" i="2"/>
  <c r="X898" i="2"/>
  <c r="Y898" i="2" s="1"/>
  <c r="W898" i="2"/>
  <c r="Q898" i="2"/>
  <c r="T898" i="2" s="1"/>
  <c r="U898" i="2" s="1"/>
  <c r="X897" i="2"/>
  <c r="Y897" i="2" s="1"/>
  <c r="V897" i="2"/>
  <c r="Q897" i="2"/>
  <c r="U897" i="2" s="1"/>
  <c r="U896" i="2"/>
  <c r="U895" i="2"/>
  <c r="U894" i="2"/>
  <c r="U892" i="2"/>
  <c r="U891" i="2"/>
  <c r="U890" i="2"/>
  <c r="U889" i="2"/>
  <c r="U888" i="2"/>
  <c r="U887" i="2"/>
  <c r="U886" i="2"/>
  <c r="U885" i="2"/>
  <c r="U884" i="2"/>
  <c r="X883" i="2"/>
  <c r="Y883" i="2" s="1"/>
  <c r="W883" i="2"/>
  <c r="Q883" i="2"/>
  <c r="T883" i="2" s="1"/>
  <c r="U883" i="2" s="1"/>
  <c r="X882" i="2"/>
  <c r="Y882" i="2" s="1"/>
  <c r="V882" i="2"/>
  <c r="Q882" i="2"/>
  <c r="U882" i="2" s="1"/>
  <c r="X881" i="2"/>
  <c r="Y881" i="2" s="1"/>
  <c r="W881" i="2"/>
  <c r="Q881" i="2"/>
  <c r="T881" i="2" s="1"/>
  <c r="U881" i="2" s="1"/>
  <c r="X880" i="2"/>
  <c r="Y880" i="2" s="1"/>
  <c r="W880" i="2"/>
  <c r="T880" i="2"/>
  <c r="Q880" i="2"/>
  <c r="R880" i="2" s="1"/>
  <c r="S880" i="2" s="1"/>
  <c r="X879" i="2"/>
  <c r="Y879" i="2" s="1"/>
  <c r="W879" i="2"/>
  <c r="T879" i="2"/>
  <c r="Q879" i="2"/>
  <c r="R879" i="2" s="1"/>
  <c r="S879" i="2" s="1"/>
  <c r="X878" i="2"/>
  <c r="Y878" i="2" s="1"/>
  <c r="W878" i="2"/>
  <c r="T878" i="2"/>
  <c r="Q878" i="2"/>
  <c r="R878" i="2" s="1"/>
  <c r="S878" i="2" s="1"/>
  <c r="X877" i="2"/>
  <c r="Y877" i="2" s="1"/>
  <c r="W877" i="2"/>
  <c r="T877" i="2"/>
  <c r="Q877" i="2"/>
  <c r="R877" i="2" s="1"/>
  <c r="S877" i="2" s="1"/>
  <c r="X876" i="2"/>
  <c r="Y876" i="2" s="1"/>
  <c r="W876" i="2"/>
  <c r="Q876" i="2"/>
  <c r="R876" i="2" s="1"/>
  <c r="S876" i="2" s="1"/>
  <c r="X875" i="2"/>
  <c r="Y875" i="2" s="1"/>
  <c r="W875" i="2"/>
  <c r="Q875" i="2"/>
  <c r="T875" i="2" s="1"/>
  <c r="U875" i="2" s="1"/>
  <c r="X874" i="2"/>
  <c r="Y874" i="2" s="1"/>
  <c r="W874" i="2"/>
  <c r="Q874" i="2"/>
  <c r="R874" i="2" s="1"/>
  <c r="S874" i="2" s="1"/>
  <c r="X873" i="2"/>
  <c r="Y873" i="2" s="1"/>
  <c r="W873" i="2"/>
  <c r="Q873" i="2"/>
  <c r="T873" i="2" s="1"/>
  <c r="U873" i="2" s="1"/>
  <c r="X872" i="2"/>
  <c r="Y872" i="2" s="1"/>
  <c r="W872" i="2"/>
  <c r="Q872" i="2"/>
  <c r="R872" i="2" s="1"/>
  <c r="S872" i="2" s="1"/>
  <c r="X871" i="2"/>
  <c r="Y871" i="2" s="1"/>
  <c r="V871" i="2"/>
  <c r="Q871" i="2"/>
  <c r="R871" i="2" s="1"/>
  <c r="S871" i="2" s="1"/>
  <c r="X870" i="2"/>
  <c r="Y870" i="2" s="1"/>
  <c r="W870" i="2"/>
  <c r="Q870" i="2"/>
  <c r="R870" i="2" s="1"/>
  <c r="S870" i="2" s="1"/>
  <c r="X869" i="2"/>
  <c r="Y869" i="2" s="1"/>
  <c r="W869" i="2"/>
  <c r="Q869" i="2"/>
  <c r="T869" i="2" s="1"/>
  <c r="U869" i="2" s="1"/>
  <c r="X868" i="2"/>
  <c r="Y868" i="2" s="1"/>
  <c r="W868" i="2"/>
  <c r="Q868" i="2"/>
  <c r="R868" i="2" s="1"/>
  <c r="S868" i="2" s="1"/>
  <c r="X867" i="2"/>
  <c r="Y867" i="2" s="1"/>
  <c r="W867" i="2"/>
  <c r="Q867" i="2"/>
  <c r="T867" i="2" s="1"/>
  <c r="X866" i="2"/>
  <c r="Y866" i="2" s="1"/>
  <c r="W866" i="2"/>
  <c r="Q866" i="2"/>
  <c r="X865" i="2"/>
  <c r="Y865" i="2" s="1"/>
  <c r="W865" i="2"/>
  <c r="Q865" i="2"/>
  <c r="X864" i="2"/>
  <c r="Y864" i="2" s="1"/>
  <c r="W864" i="2"/>
  <c r="Q864" i="2"/>
  <c r="X863" i="2"/>
  <c r="Y863" i="2" s="1"/>
  <c r="W863" i="2"/>
  <c r="Q863" i="2"/>
  <c r="X862" i="2"/>
  <c r="Y862" i="2" s="1"/>
  <c r="W862" i="2"/>
  <c r="Q862" i="2"/>
  <c r="X861" i="2"/>
  <c r="Y861" i="2" s="1"/>
  <c r="W861" i="2"/>
  <c r="Q861" i="2"/>
  <c r="X860" i="2"/>
  <c r="Y860" i="2" s="1"/>
  <c r="W860" i="2"/>
  <c r="Q860" i="2"/>
  <c r="X859" i="2"/>
  <c r="Y859" i="2" s="1"/>
  <c r="W859" i="2"/>
  <c r="Q859" i="2"/>
  <c r="X858" i="2"/>
  <c r="Y858" i="2" s="1"/>
  <c r="W858" i="2"/>
  <c r="Q858" i="2"/>
  <c r="X857" i="2"/>
  <c r="Y857" i="2" s="1"/>
  <c r="W857" i="2"/>
  <c r="Q857" i="2"/>
  <c r="X856" i="2"/>
  <c r="Y856" i="2" s="1"/>
  <c r="W856" i="2"/>
  <c r="Q856" i="2"/>
  <c r="T856" i="2" s="1"/>
  <c r="X855" i="2"/>
  <c r="Y855" i="2" s="1"/>
  <c r="W855" i="2"/>
  <c r="Q855" i="2"/>
  <c r="T855" i="2" s="1"/>
  <c r="U855" i="2" s="1"/>
  <c r="X854" i="2"/>
  <c r="Y854" i="2" s="1"/>
  <c r="W854" i="2"/>
  <c r="Q854" i="2"/>
  <c r="X853" i="2"/>
  <c r="Y853" i="2" s="1"/>
  <c r="V853" i="2"/>
  <c r="Q853" i="2"/>
  <c r="U853" i="2" s="1"/>
  <c r="X852" i="2"/>
  <c r="Y852" i="2" s="1"/>
  <c r="W852" i="2"/>
  <c r="Q852" i="2"/>
  <c r="T852" i="2" s="1"/>
  <c r="U852" i="2" s="1"/>
  <c r="X851" i="2"/>
  <c r="Y851" i="2" s="1"/>
  <c r="W851" i="2"/>
  <c r="Q851" i="2"/>
  <c r="T851" i="2" s="1"/>
  <c r="X850" i="2"/>
  <c r="Y850" i="2" s="1"/>
  <c r="W850" i="2"/>
  <c r="Q850" i="2"/>
  <c r="U850" i="2" s="1"/>
  <c r="X849" i="2"/>
  <c r="Y849" i="2" s="1"/>
  <c r="W849" i="2"/>
  <c r="Q849" i="2"/>
  <c r="T849" i="2" s="1"/>
  <c r="U849" i="2" s="1"/>
  <c r="X848" i="2"/>
  <c r="Y848" i="2" s="1"/>
  <c r="W848" i="2"/>
  <c r="Q848" i="2"/>
  <c r="R848" i="2" s="1"/>
  <c r="S848" i="2" s="1"/>
  <c r="X847" i="2"/>
  <c r="Y847" i="2" s="1"/>
  <c r="W847" i="2"/>
  <c r="Q847" i="2"/>
  <c r="R847" i="2" s="1"/>
  <c r="S847" i="2" s="1"/>
  <c r="X846" i="2"/>
  <c r="Y846" i="2" s="1"/>
  <c r="V846" i="2"/>
  <c r="Q846" i="2"/>
  <c r="R846" i="2" s="1"/>
  <c r="S846" i="2" s="1"/>
  <c r="X845" i="2"/>
  <c r="Y845" i="2" s="1"/>
  <c r="W845" i="2"/>
  <c r="T845" i="2"/>
  <c r="Q845" i="2"/>
  <c r="X844" i="2"/>
  <c r="Y844" i="2" s="1"/>
  <c r="W844" i="2"/>
  <c r="T844" i="2"/>
  <c r="Q844" i="2"/>
  <c r="R844" i="2" s="1"/>
  <c r="S844" i="2" s="1"/>
  <c r="X843" i="2"/>
  <c r="Y843" i="2" s="1"/>
  <c r="W843" i="2"/>
  <c r="T843" i="2"/>
  <c r="Q843" i="2"/>
  <c r="R843" i="2" s="1"/>
  <c r="S843" i="2" s="1"/>
  <c r="X842" i="2"/>
  <c r="Y842" i="2" s="1"/>
  <c r="W842" i="2"/>
  <c r="T842" i="2"/>
  <c r="Q842" i="2"/>
  <c r="X841" i="2"/>
  <c r="Y841" i="2" s="1"/>
  <c r="W841" i="2"/>
  <c r="T841" i="2"/>
  <c r="Q841" i="2"/>
  <c r="R841" i="2" s="1"/>
  <c r="S841" i="2" s="1"/>
  <c r="X840" i="2"/>
  <c r="Y840" i="2" s="1"/>
  <c r="V840" i="2"/>
  <c r="Q840" i="2"/>
  <c r="X839" i="2"/>
  <c r="Y839" i="2" s="1"/>
  <c r="W839" i="2"/>
  <c r="T839" i="2"/>
  <c r="Q839" i="2"/>
  <c r="R839" i="2" s="1"/>
  <c r="S839" i="2" s="1"/>
  <c r="X838" i="2"/>
  <c r="Y838" i="2" s="1"/>
  <c r="V838" i="2"/>
  <c r="Q838" i="2"/>
  <c r="R838" i="2" s="1"/>
  <c r="S838" i="2" s="1"/>
  <c r="X837" i="2"/>
  <c r="Y837" i="2" s="1"/>
  <c r="W837" i="2"/>
  <c r="T837" i="2"/>
  <c r="Q837" i="2"/>
  <c r="R837" i="2" s="1"/>
  <c r="S837" i="2" s="1"/>
  <c r="X836" i="2"/>
  <c r="Y836" i="2" s="1"/>
  <c r="W836" i="2"/>
  <c r="T836" i="2"/>
  <c r="Q836" i="2"/>
  <c r="R836" i="2" s="1"/>
  <c r="S836" i="2" s="1"/>
  <c r="X835" i="2"/>
  <c r="Y835" i="2" s="1"/>
  <c r="W835" i="2"/>
  <c r="T835" i="2"/>
  <c r="Q835" i="2"/>
  <c r="R835" i="2" s="1"/>
  <c r="S835" i="2" s="1"/>
  <c r="X834" i="2"/>
  <c r="Y834" i="2" s="1"/>
  <c r="V834" i="2"/>
  <c r="Q834" i="2"/>
  <c r="U834" i="2" s="1"/>
  <c r="X833" i="2"/>
  <c r="Y833" i="2" s="1"/>
  <c r="W833" i="2"/>
  <c r="T833" i="2"/>
  <c r="Q833" i="2"/>
  <c r="R833" i="2" s="1"/>
  <c r="S833" i="2" s="1"/>
  <c r="X832" i="2"/>
  <c r="Y832" i="2" s="1"/>
  <c r="W832" i="2"/>
  <c r="T832" i="2"/>
  <c r="Q832" i="2"/>
  <c r="X831" i="2"/>
  <c r="Y831" i="2" s="1"/>
  <c r="W831" i="2"/>
  <c r="T831" i="2"/>
  <c r="Q831" i="2"/>
  <c r="R831" i="2" s="1"/>
  <c r="S831" i="2" s="1"/>
  <c r="X830" i="2"/>
  <c r="Y830" i="2" s="1"/>
  <c r="W830" i="2"/>
  <c r="T830" i="2"/>
  <c r="Q830" i="2"/>
  <c r="R830" i="2" s="1"/>
  <c r="S830" i="2" s="1"/>
  <c r="X829" i="2"/>
  <c r="Y829" i="2" s="1"/>
  <c r="W829" i="2"/>
  <c r="T829" i="2"/>
  <c r="Q829" i="2"/>
  <c r="R829" i="2" s="1"/>
  <c r="S829" i="2" s="1"/>
  <c r="X828" i="2"/>
  <c r="Y828" i="2" s="1"/>
  <c r="W828" i="2"/>
  <c r="T828" i="2"/>
  <c r="Q828" i="2"/>
  <c r="R828" i="2" s="1"/>
  <c r="S828" i="2" s="1"/>
  <c r="X827" i="2"/>
  <c r="Y827" i="2" s="1"/>
  <c r="W827" i="2"/>
  <c r="T827" i="2"/>
  <c r="Q827" i="2"/>
  <c r="X826" i="2"/>
  <c r="Y826" i="2" s="1"/>
  <c r="V826" i="2"/>
  <c r="Q826" i="2"/>
  <c r="R826" i="2" s="1"/>
  <c r="S826" i="2" s="1"/>
  <c r="X825" i="2"/>
  <c r="Y825" i="2" s="1"/>
  <c r="W825" i="2"/>
  <c r="T825" i="2"/>
  <c r="Q825" i="2"/>
  <c r="R825" i="2" s="1"/>
  <c r="S825" i="2" s="1"/>
  <c r="X824" i="2"/>
  <c r="Y824" i="2" s="1"/>
  <c r="W824" i="2"/>
  <c r="T824" i="2"/>
  <c r="Q824" i="2"/>
  <c r="R824" i="2" s="1"/>
  <c r="S824" i="2" s="1"/>
  <c r="X823" i="2"/>
  <c r="Y823" i="2" s="1"/>
  <c r="W823" i="2"/>
  <c r="T823" i="2"/>
  <c r="Q823" i="2"/>
  <c r="R823" i="2" s="1"/>
  <c r="S823" i="2" s="1"/>
  <c r="X822" i="2"/>
  <c r="Y822" i="2" s="1"/>
  <c r="V822" i="2"/>
  <c r="Q822" i="2"/>
  <c r="U822" i="2" s="1"/>
  <c r="X821" i="2"/>
  <c r="Y821" i="2" s="1"/>
  <c r="W821" i="2"/>
  <c r="T821" i="2"/>
  <c r="Q821" i="2"/>
  <c r="R821" i="2" s="1"/>
  <c r="S821" i="2" s="1"/>
  <c r="X820" i="2"/>
  <c r="Y820" i="2" s="1"/>
  <c r="W820" i="2"/>
  <c r="T820" i="2"/>
  <c r="Q820" i="2"/>
  <c r="R820" i="2" s="1"/>
  <c r="S820" i="2" s="1"/>
  <c r="X819" i="2"/>
  <c r="Y819" i="2" s="1"/>
  <c r="W819" i="2"/>
  <c r="T819" i="2"/>
  <c r="Q819" i="2"/>
  <c r="R819" i="2" s="1"/>
  <c r="S819" i="2" s="1"/>
  <c r="X818" i="2"/>
  <c r="Y818" i="2" s="1"/>
  <c r="W818" i="2"/>
  <c r="T818" i="2"/>
  <c r="Q818" i="2"/>
  <c r="R818" i="2" s="1"/>
  <c r="S818" i="2" s="1"/>
  <c r="X817" i="2"/>
  <c r="Y817" i="2" s="1"/>
  <c r="W817" i="2"/>
  <c r="T817" i="2"/>
  <c r="Q817" i="2"/>
  <c r="R817" i="2" s="1"/>
  <c r="S817" i="2" s="1"/>
  <c r="X816" i="2"/>
  <c r="Y816" i="2" s="1"/>
  <c r="W816" i="2"/>
  <c r="T816" i="2"/>
  <c r="Q816" i="2"/>
  <c r="R816" i="2" s="1"/>
  <c r="S816" i="2" s="1"/>
  <c r="X815" i="2"/>
  <c r="Y815" i="2" s="1"/>
  <c r="W815" i="2"/>
  <c r="T815" i="2"/>
  <c r="Q815" i="2"/>
  <c r="R815" i="2" s="1"/>
  <c r="S815" i="2" s="1"/>
  <c r="X814" i="2"/>
  <c r="Y814" i="2" s="1"/>
  <c r="W814" i="2"/>
  <c r="T814" i="2"/>
  <c r="Q814" i="2"/>
  <c r="R814" i="2" s="1"/>
  <c r="S814" i="2" s="1"/>
  <c r="X813" i="2"/>
  <c r="Y813" i="2" s="1"/>
  <c r="W813" i="2"/>
  <c r="T813" i="2"/>
  <c r="Q813" i="2"/>
  <c r="R813" i="2" s="1"/>
  <c r="S813" i="2" s="1"/>
  <c r="X812" i="2"/>
  <c r="Y812" i="2" s="1"/>
  <c r="W812" i="2"/>
  <c r="T812" i="2"/>
  <c r="Q812" i="2"/>
  <c r="R812" i="2" s="1"/>
  <c r="S812" i="2" s="1"/>
  <c r="X811" i="2"/>
  <c r="Y811" i="2" s="1"/>
  <c r="W811" i="2"/>
  <c r="T811" i="2"/>
  <c r="Q811" i="2"/>
  <c r="R811" i="2" s="1"/>
  <c r="S811" i="2" s="1"/>
  <c r="X810" i="2"/>
  <c r="Y810" i="2" s="1"/>
  <c r="W810" i="2"/>
  <c r="T810" i="2"/>
  <c r="Q810" i="2"/>
  <c r="R810" i="2" s="1"/>
  <c r="S810" i="2" s="1"/>
  <c r="X809" i="2"/>
  <c r="Y809" i="2" s="1"/>
  <c r="W809" i="2"/>
  <c r="T809" i="2"/>
  <c r="Q809" i="2"/>
  <c r="R809" i="2" s="1"/>
  <c r="S809" i="2" s="1"/>
  <c r="X808" i="2"/>
  <c r="Y808" i="2" s="1"/>
  <c r="W808" i="2"/>
  <c r="T808" i="2"/>
  <c r="Q808" i="2"/>
  <c r="R808" i="2" s="1"/>
  <c r="S808" i="2" s="1"/>
  <c r="X807" i="2"/>
  <c r="Y807" i="2" s="1"/>
  <c r="V807" i="2"/>
  <c r="Q807" i="2"/>
  <c r="X806" i="2"/>
  <c r="Y806" i="2" s="1"/>
  <c r="W806" i="2"/>
  <c r="T806" i="2"/>
  <c r="Q806" i="2"/>
  <c r="R806" i="2" s="1"/>
  <c r="S806" i="2" s="1"/>
  <c r="X805" i="2"/>
  <c r="Y805" i="2" s="1"/>
  <c r="W805" i="2"/>
  <c r="T805" i="2"/>
  <c r="Q805" i="2"/>
  <c r="R805" i="2" s="1"/>
  <c r="S805" i="2" s="1"/>
  <c r="X804" i="2"/>
  <c r="Y804" i="2" s="1"/>
  <c r="W804" i="2"/>
  <c r="T804" i="2"/>
  <c r="Q804" i="2"/>
  <c r="R804" i="2" s="1"/>
  <c r="S804" i="2" s="1"/>
  <c r="X803" i="2"/>
  <c r="Y803" i="2" s="1"/>
  <c r="W803" i="2"/>
  <c r="T803" i="2"/>
  <c r="Q803" i="2"/>
  <c r="R803" i="2" s="1"/>
  <c r="S803" i="2" s="1"/>
  <c r="X802" i="2"/>
  <c r="Y802" i="2" s="1"/>
  <c r="W802" i="2"/>
  <c r="T802" i="2"/>
  <c r="Q802" i="2"/>
  <c r="R802" i="2" s="1"/>
  <c r="S802" i="2" s="1"/>
  <c r="X801" i="2"/>
  <c r="Y801" i="2" s="1"/>
  <c r="W801" i="2"/>
  <c r="T801" i="2"/>
  <c r="Q801" i="2"/>
  <c r="R801" i="2" s="1"/>
  <c r="S801" i="2" s="1"/>
  <c r="X800" i="2"/>
  <c r="Y800" i="2" s="1"/>
  <c r="W800" i="2"/>
  <c r="T800" i="2"/>
  <c r="Q800" i="2"/>
  <c r="R800" i="2" s="1"/>
  <c r="S800" i="2" s="1"/>
  <c r="X799" i="2"/>
  <c r="Y799" i="2" s="1"/>
  <c r="V799" i="2"/>
  <c r="Q799" i="2"/>
  <c r="U799" i="2" s="1"/>
  <c r="X798" i="2"/>
  <c r="Y798" i="2" s="1"/>
  <c r="W798" i="2"/>
  <c r="T798" i="2"/>
  <c r="Q798" i="2"/>
  <c r="R798" i="2" s="1"/>
  <c r="S798" i="2" s="1"/>
  <c r="X797" i="2"/>
  <c r="Y797" i="2" s="1"/>
  <c r="W797" i="2"/>
  <c r="T797" i="2"/>
  <c r="Q797" i="2"/>
  <c r="R797" i="2" s="1"/>
  <c r="S797" i="2" s="1"/>
  <c r="X796" i="2"/>
  <c r="Y796" i="2" s="1"/>
  <c r="W796" i="2"/>
  <c r="T796" i="2"/>
  <c r="Q796" i="2"/>
  <c r="X795" i="2"/>
  <c r="Y795" i="2" s="1"/>
  <c r="W795" i="2"/>
  <c r="T795" i="2"/>
  <c r="Q795" i="2"/>
  <c r="R795" i="2" s="1"/>
  <c r="S795" i="2" s="1"/>
  <c r="X794" i="2"/>
  <c r="Y794" i="2" s="1"/>
  <c r="V794" i="2"/>
  <c r="Q794" i="2"/>
  <c r="X793" i="2"/>
  <c r="Y793" i="2" s="1"/>
  <c r="W793" i="2"/>
  <c r="T793" i="2"/>
  <c r="Q793" i="2"/>
  <c r="R793" i="2" s="1"/>
  <c r="S793" i="2" s="1"/>
  <c r="X792" i="2"/>
  <c r="Y792" i="2" s="1"/>
  <c r="W792" i="2"/>
  <c r="T792" i="2"/>
  <c r="Q792" i="2"/>
  <c r="R792" i="2" s="1"/>
  <c r="S792" i="2" s="1"/>
  <c r="X791" i="2"/>
  <c r="Y791" i="2" s="1"/>
  <c r="V791" i="2"/>
  <c r="Q791" i="2"/>
  <c r="R791" i="2" s="1"/>
  <c r="S791" i="2" s="1"/>
  <c r="X790" i="2"/>
  <c r="Y790" i="2" s="1"/>
  <c r="W790" i="2"/>
  <c r="T790" i="2"/>
  <c r="Q790" i="2"/>
  <c r="R790" i="2" s="1"/>
  <c r="S790" i="2" s="1"/>
  <c r="X789" i="2"/>
  <c r="Y789" i="2" s="1"/>
  <c r="W789" i="2"/>
  <c r="T789" i="2"/>
  <c r="Q789" i="2"/>
  <c r="R789" i="2" s="1"/>
  <c r="S789" i="2" s="1"/>
  <c r="X788" i="2"/>
  <c r="Y788" i="2" s="1"/>
  <c r="W788" i="2"/>
  <c r="T788" i="2"/>
  <c r="Q788" i="2"/>
  <c r="R788" i="2" s="1"/>
  <c r="S788" i="2" s="1"/>
  <c r="X787" i="2"/>
  <c r="Y787" i="2" s="1"/>
  <c r="V787" i="2"/>
  <c r="Q787" i="2"/>
  <c r="X786" i="2"/>
  <c r="Y786" i="2" s="1"/>
  <c r="W786" i="2"/>
  <c r="T786" i="2"/>
  <c r="Q786" i="2"/>
  <c r="R786" i="2" s="1"/>
  <c r="S786" i="2" s="1"/>
  <c r="X785" i="2"/>
  <c r="Y785" i="2" s="1"/>
  <c r="W785" i="2"/>
  <c r="T785" i="2"/>
  <c r="Q785" i="2"/>
  <c r="R785" i="2" s="1"/>
  <c r="S785" i="2" s="1"/>
  <c r="X784" i="2"/>
  <c r="Y784" i="2" s="1"/>
  <c r="V784" i="2"/>
  <c r="Q784" i="2"/>
  <c r="U784" i="2" s="1"/>
  <c r="X783" i="2"/>
  <c r="Y783" i="2" s="1"/>
  <c r="W783" i="2"/>
  <c r="T783" i="2"/>
  <c r="Q783" i="2"/>
  <c r="X782" i="2"/>
  <c r="Y782" i="2" s="1"/>
  <c r="W782" i="2"/>
  <c r="T782" i="2"/>
  <c r="Q782" i="2"/>
  <c r="R782" i="2" s="1"/>
  <c r="S782" i="2" s="1"/>
  <c r="X781" i="2"/>
  <c r="Y781" i="2" s="1"/>
  <c r="V781" i="2"/>
  <c r="Q781" i="2"/>
  <c r="U781" i="2" s="1"/>
  <c r="X780" i="2"/>
  <c r="Y780" i="2" s="1"/>
  <c r="W780" i="2"/>
  <c r="T780" i="2"/>
  <c r="Q780" i="2"/>
  <c r="R780" i="2" s="1"/>
  <c r="S780" i="2" s="1"/>
  <c r="X779" i="2"/>
  <c r="Y779" i="2" s="1"/>
  <c r="W779" i="2"/>
  <c r="T779" i="2"/>
  <c r="Q779" i="2"/>
  <c r="R779" i="2" s="1"/>
  <c r="S779" i="2" s="1"/>
  <c r="X778" i="2"/>
  <c r="Y778" i="2" s="1"/>
  <c r="V778" i="2"/>
  <c r="Q778" i="2"/>
  <c r="R778" i="2" s="1"/>
  <c r="S778" i="2" s="1"/>
  <c r="X777" i="2"/>
  <c r="Y777" i="2" s="1"/>
  <c r="W777" i="2"/>
  <c r="Q777" i="2"/>
  <c r="R777" i="2" s="1"/>
  <c r="S777" i="2" s="1"/>
  <c r="X776" i="2"/>
  <c r="Y776" i="2" s="1"/>
  <c r="W776" i="2"/>
  <c r="T776" i="2"/>
  <c r="Q776" i="2"/>
  <c r="R776" i="2" s="1"/>
  <c r="S776" i="2" s="1"/>
  <c r="X775" i="2"/>
  <c r="Y775" i="2" s="1"/>
  <c r="W775" i="2"/>
  <c r="T775" i="2"/>
  <c r="Q775" i="2"/>
  <c r="R775" i="2" s="1"/>
  <c r="S775" i="2" s="1"/>
  <c r="X774" i="2"/>
  <c r="Y774" i="2" s="1"/>
  <c r="W774" i="2"/>
  <c r="Q774" i="2"/>
  <c r="R774" i="2" s="1"/>
  <c r="S774" i="2" s="1"/>
  <c r="X773" i="2"/>
  <c r="Y773" i="2" s="1"/>
  <c r="W773" i="2"/>
  <c r="Q773" i="2"/>
  <c r="R773" i="2" s="1"/>
  <c r="S773" i="2" s="1"/>
  <c r="X772" i="2"/>
  <c r="Y772" i="2" s="1"/>
  <c r="W772" i="2"/>
  <c r="Q772" i="2"/>
  <c r="U772" i="2" s="1"/>
  <c r="X771" i="2"/>
  <c r="Y771" i="2" s="1"/>
  <c r="W771" i="2"/>
  <c r="Q771" i="2"/>
  <c r="X770" i="2"/>
  <c r="Y770" i="2" s="1"/>
  <c r="W770" i="2"/>
  <c r="Q770" i="2"/>
  <c r="T770" i="2" s="1"/>
  <c r="U770" i="2" s="1"/>
  <c r="X769" i="2"/>
  <c r="Y769" i="2" s="1"/>
  <c r="W769" i="2"/>
  <c r="Q769" i="2"/>
  <c r="T769" i="2" s="1"/>
  <c r="U769" i="2" s="1"/>
  <c r="X768" i="2"/>
  <c r="Y768" i="2" s="1"/>
  <c r="W768" i="2"/>
  <c r="T768" i="2"/>
  <c r="Q768" i="2"/>
  <c r="R768" i="2" s="1"/>
  <c r="S768" i="2" s="1"/>
  <c r="X767" i="2"/>
  <c r="Y767" i="2" s="1"/>
  <c r="W767" i="2"/>
  <c r="T767" i="2"/>
  <c r="Q767" i="2"/>
  <c r="R767" i="2" s="1"/>
  <c r="S767" i="2" s="1"/>
  <c r="X766" i="2"/>
  <c r="Y766" i="2" s="1"/>
  <c r="W766" i="2"/>
  <c r="T766" i="2"/>
  <c r="Q766" i="2"/>
  <c r="R766" i="2" s="1"/>
  <c r="S766" i="2" s="1"/>
  <c r="X765" i="2"/>
  <c r="Y765" i="2" s="1"/>
  <c r="W765" i="2"/>
  <c r="T765" i="2"/>
  <c r="Q765" i="2"/>
  <c r="X764" i="2"/>
  <c r="Y764" i="2" s="1"/>
  <c r="W764" i="2"/>
  <c r="T764" i="2"/>
  <c r="Q764" i="2"/>
  <c r="X763" i="2"/>
  <c r="Y763" i="2" s="1"/>
  <c r="W763" i="2"/>
  <c r="T763" i="2"/>
  <c r="Q763" i="2"/>
  <c r="X762" i="2"/>
  <c r="Y762" i="2" s="1"/>
  <c r="W762" i="2"/>
  <c r="T762" i="2"/>
  <c r="Q762" i="2"/>
  <c r="R762" i="2" s="1"/>
  <c r="S762" i="2" s="1"/>
  <c r="X761" i="2"/>
  <c r="Y761" i="2" s="1"/>
  <c r="W761" i="2"/>
  <c r="T761" i="2"/>
  <c r="Q761" i="2"/>
  <c r="R761" i="2" s="1"/>
  <c r="S761" i="2" s="1"/>
  <c r="X760" i="2"/>
  <c r="Y760" i="2" s="1"/>
  <c r="W760" i="2"/>
  <c r="T760" i="2"/>
  <c r="Q760" i="2"/>
  <c r="R760" i="2" s="1"/>
  <c r="S760" i="2" s="1"/>
  <c r="X759" i="2"/>
  <c r="Y759" i="2" s="1"/>
  <c r="W759" i="2"/>
  <c r="T759" i="2"/>
  <c r="Q759" i="2"/>
  <c r="R759" i="2" s="1"/>
  <c r="S759" i="2" s="1"/>
  <c r="X758" i="2"/>
  <c r="Y758" i="2" s="1"/>
  <c r="W758" i="2"/>
  <c r="T758" i="2"/>
  <c r="Q758" i="2"/>
  <c r="R758" i="2" s="1"/>
  <c r="S758" i="2" s="1"/>
  <c r="X757" i="2"/>
  <c r="Y757" i="2" s="1"/>
  <c r="W757" i="2"/>
  <c r="T757" i="2"/>
  <c r="Q757" i="2"/>
  <c r="X756" i="2"/>
  <c r="Y756" i="2" s="1"/>
  <c r="W756" i="2"/>
  <c r="Q756" i="2"/>
  <c r="R756" i="2" s="1"/>
  <c r="S756" i="2" s="1"/>
  <c r="X755" i="2"/>
  <c r="Y755" i="2" s="1"/>
  <c r="W755" i="2"/>
  <c r="T755" i="2"/>
  <c r="Q755" i="2"/>
  <c r="R755" i="2" s="1"/>
  <c r="S755" i="2" s="1"/>
  <c r="X754" i="2"/>
  <c r="Y754" i="2" s="1"/>
  <c r="W754" i="2"/>
  <c r="T754" i="2"/>
  <c r="Q754" i="2"/>
  <c r="R754" i="2" s="1"/>
  <c r="S754" i="2" s="1"/>
  <c r="X753" i="2"/>
  <c r="Y753" i="2" s="1"/>
  <c r="W753" i="2"/>
  <c r="T753" i="2"/>
  <c r="Q753" i="2"/>
  <c r="R753" i="2" s="1"/>
  <c r="S753" i="2" s="1"/>
  <c r="X752" i="2"/>
  <c r="Y752" i="2" s="1"/>
  <c r="W752" i="2"/>
  <c r="T752" i="2"/>
  <c r="Q752" i="2"/>
  <c r="R752" i="2" s="1"/>
  <c r="S752" i="2" s="1"/>
  <c r="X751" i="2"/>
  <c r="Y751" i="2" s="1"/>
  <c r="W751" i="2"/>
  <c r="T751" i="2"/>
  <c r="Q751" i="2"/>
  <c r="R751" i="2" s="1"/>
  <c r="S751" i="2" s="1"/>
  <c r="X750" i="2"/>
  <c r="Y750" i="2" s="1"/>
  <c r="W750" i="2"/>
  <c r="Q750" i="2"/>
  <c r="T750" i="2" s="1"/>
  <c r="U750" i="2" s="1"/>
  <c r="X749" i="2"/>
  <c r="Y749" i="2" s="1"/>
  <c r="W749" i="2"/>
  <c r="Q749" i="2"/>
  <c r="T749" i="2" s="1"/>
  <c r="U749" i="2" s="1"/>
  <c r="X748" i="2"/>
  <c r="Y748" i="2" s="1"/>
  <c r="W748" i="2"/>
  <c r="Q748" i="2"/>
  <c r="T748" i="2" s="1"/>
  <c r="U748" i="2" s="1"/>
  <c r="X747" i="2"/>
  <c r="Y747" i="2" s="1"/>
  <c r="W747" i="2"/>
  <c r="Q747" i="2"/>
  <c r="T747" i="2" s="1"/>
  <c r="U747" i="2" s="1"/>
  <c r="X746" i="2"/>
  <c r="Y746" i="2" s="1"/>
  <c r="W746" i="2"/>
  <c r="Q746" i="2"/>
  <c r="U746" i="2" s="1"/>
  <c r="X745" i="2"/>
  <c r="Y745" i="2" s="1"/>
  <c r="W745" i="2"/>
  <c r="Q745" i="2"/>
  <c r="U745" i="2" s="1"/>
  <c r="X744" i="2"/>
  <c r="Y744" i="2" s="1"/>
  <c r="W744" i="2"/>
  <c r="Q744" i="2"/>
  <c r="U744" i="2" s="1"/>
  <c r="X743" i="2"/>
  <c r="Y743" i="2" s="1"/>
  <c r="W743" i="2"/>
  <c r="Q743" i="2"/>
  <c r="T743" i="2" s="1"/>
  <c r="U743" i="2" s="1"/>
  <c r="X742" i="2"/>
  <c r="Y742" i="2" s="1"/>
  <c r="W742" i="2"/>
  <c r="Q742" i="2"/>
  <c r="X741" i="2"/>
  <c r="Y741" i="2" s="1"/>
  <c r="W741" i="2"/>
  <c r="Q741" i="2"/>
  <c r="X740" i="2"/>
  <c r="Y740" i="2" s="1"/>
  <c r="W740" i="2"/>
  <c r="T740" i="2"/>
  <c r="Q740" i="2"/>
  <c r="R740" i="2" s="1"/>
  <c r="S740" i="2" s="1"/>
  <c r="X739" i="2"/>
  <c r="Y739" i="2" s="1"/>
  <c r="W739" i="2"/>
  <c r="T739" i="2"/>
  <c r="Q739" i="2"/>
  <c r="R739" i="2" s="1"/>
  <c r="S739" i="2" s="1"/>
  <c r="X738" i="2"/>
  <c r="Y738" i="2" s="1"/>
  <c r="W738" i="2"/>
  <c r="T738" i="2"/>
  <c r="Q738" i="2"/>
  <c r="R738" i="2" s="1"/>
  <c r="S738" i="2" s="1"/>
  <c r="X737" i="2"/>
  <c r="Y737" i="2" s="1"/>
  <c r="W737" i="2"/>
  <c r="Q737" i="2"/>
  <c r="X736" i="2"/>
  <c r="Y736" i="2" s="1"/>
  <c r="W736" i="2"/>
  <c r="T736" i="2"/>
  <c r="Q736" i="2"/>
  <c r="R736" i="2" s="1"/>
  <c r="S736" i="2" s="1"/>
  <c r="X735" i="2"/>
  <c r="Y735" i="2" s="1"/>
  <c r="W735" i="2"/>
  <c r="T735" i="2"/>
  <c r="Q735" i="2"/>
  <c r="R735" i="2" s="1"/>
  <c r="S735" i="2" s="1"/>
  <c r="X734" i="2"/>
  <c r="Y734" i="2" s="1"/>
  <c r="W734" i="2"/>
  <c r="T734" i="2"/>
  <c r="Q734" i="2"/>
  <c r="R734" i="2" s="1"/>
  <c r="S734" i="2" s="1"/>
  <c r="X733" i="2"/>
  <c r="Y733" i="2" s="1"/>
  <c r="W733" i="2"/>
  <c r="T733" i="2"/>
  <c r="Q733" i="2"/>
  <c r="R733" i="2" s="1"/>
  <c r="S733" i="2" s="1"/>
  <c r="X732" i="2"/>
  <c r="Y732" i="2" s="1"/>
  <c r="W732" i="2"/>
  <c r="T732" i="2"/>
  <c r="Q732" i="2"/>
  <c r="R732" i="2" s="1"/>
  <c r="S732" i="2" s="1"/>
  <c r="X731" i="2"/>
  <c r="Y731" i="2" s="1"/>
  <c r="W731" i="2"/>
  <c r="T731" i="2"/>
  <c r="Q731" i="2"/>
  <c r="R731" i="2" s="1"/>
  <c r="S731" i="2" s="1"/>
  <c r="X730" i="2"/>
  <c r="Y730" i="2" s="1"/>
  <c r="W730" i="2"/>
  <c r="T730" i="2"/>
  <c r="Q730" i="2"/>
  <c r="R730" i="2" s="1"/>
  <c r="S730" i="2" s="1"/>
  <c r="X729" i="2"/>
  <c r="Y729" i="2" s="1"/>
  <c r="W729" i="2"/>
  <c r="T729" i="2"/>
  <c r="Q729" i="2"/>
  <c r="R729" i="2" s="1"/>
  <c r="S729" i="2" s="1"/>
  <c r="X728" i="2"/>
  <c r="Y728" i="2" s="1"/>
  <c r="W728" i="2"/>
  <c r="T728" i="2"/>
  <c r="Q728" i="2"/>
  <c r="R728" i="2" s="1"/>
  <c r="S728" i="2" s="1"/>
  <c r="X727" i="2"/>
  <c r="Y727" i="2" s="1"/>
  <c r="W727" i="2"/>
  <c r="T727" i="2"/>
  <c r="Q727" i="2"/>
  <c r="R727" i="2" s="1"/>
  <c r="S727" i="2" s="1"/>
  <c r="X726" i="2"/>
  <c r="Y726" i="2" s="1"/>
  <c r="W726" i="2"/>
  <c r="T726" i="2"/>
  <c r="Q726" i="2"/>
  <c r="R726" i="2" s="1"/>
  <c r="S726" i="2" s="1"/>
  <c r="X725" i="2"/>
  <c r="Y725" i="2" s="1"/>
  <c r="Q725" i="2"/>
  <c r="R725" i="2" s="1"/>
  <c r="S725" i="2" s="1"/>
  <c r="X724" i="2"/>
  <c r="Y724" i="2" s="1"/>
  <c r="W724" i="2"/>
  <c r="Q724" i="2"/>
  <c r="T724" i="2" s="1"/>
  <c r="U724" i="2" s="1"/>
  <c r="X723" i="2"/>
  <c r="Y723" i="2" s="1"/>
  <c r="V723" i="2"/>
  <c r="Q723" i="2"/>
  <c r="U723" i="2" s="1"/>
  <c r="X722" i="2"/>
  <c r="Y722" i="2" s="1"/>
  <c r="W722" i="2"/>
  <c r="Q722" i="2"/>
  <c r="R722" i="2" s="1"/>
  <c r="S722" i="2" s="1"/>
  <c r="X721" i="2"/>
  <c r="Y721" i="2" s="1"/>
  <c r="W721" i="2"/>
  <c r="Q721" i="2"/>
  <c r="R721" i="2" s="1"/>
  <c r="S721" i="2" s="1"/>
  <c r="X720" i="2"/>
  <c r="Y720" i="2" s="1"/>
  <c r="W720" i="2"/>
  <c r="Q720" i="2"/>
  <c r="R720" i="2" s="1"/>
  <c r="S720" i="2" s="1"/>
  <c r="X719" i="2"/>
  <c r="Y719" i="2" s="1"/>
  <c r="W719" i="2"/>
  <c r="Q719" i="2"/>
  <c r="R719" i="2" s="1"/>
  <c r="S719" i="2" s="1"/>
  <c r="X718" i="2"/>
  <c r="Y718" i="2" s="1"/>
  <c r="W718" i="2"/>
  <c r="Q718" i="2"/>
  <c r="X717" i="2"/>
  <c r="Y717" i="2" s="1"/>
  <c r="W717" i="2"/>
  <c r="Q717" i="2"/>
  <c r="X716" i="2"/>
  <c r="Y716" i="2" s="1"/>
  <c r="W716" i="2"/>
  <c r="Q716" i="2"/>
  <c r="X715" i="2"/>
  <c r="Y715" i="2" s="1"/>
  <c r="W715" i="2"/>
  <c r="Q715" i="2"/>
  <c r="X714" i="2"/>
  <c r="Y714" i="2" s="1"/>
  <c r="W714" i="2"/>
  <c r="Q714" i="2"/>
  <c r="X713" i="2"/>
  <c r="Y713" i="2" s="1"/>
  <c r="W713" i="2"/>
  <c r="Q713" i="2"/>
  <c r="X712" i="2"/>
  <c r="Y712" i="2" s="1"/>
  <c r="W712" i="2"/>
  <c r="Q712" i="2"/>
  <c r="X711" i="2"/>
  <c r="Y711" i="2" s="1"/>
  <c r="W711" i="2"/>
  <c r="Q711" i="2"/>
  <c r="U711" i="2" s="1"/>
  <c r="X710" i="2"/>
  <c r="Y710" i="2" s="1"/>
  <c r="W710" i="2"/>
  <c r="Q710" i="2"/>
  <c r="T710" i="2" s="1"/>
  <c r="U710" i="2" s="1"/>
  <c r="X709" i="2"/>
  <c r="Y709" i="2" s="1"/>
  <c r="W709" i="2"/>
  <c r="Q709" i="2"/>
  <c r="T709" i="2" s="1"/>
  <c r="U709" i="2" s="1"/>
  <c r="X708" i="2"/>
  <c r="Y708" i="2" s="1"/>
  <c r="W708" i="2"/>
  <c r="Q708" i="2"/>
  <c r="U708" i="2" s="1"/>
  <c r="X707" i="2"/>
  <c r="Y707" i="2" s="1"/>
  <c r="W707" i="2"/>
  <c r="Q707" i="2"/>
  <c r="X706" i="2"/>
  <c r="Y706" i="2" s="1"/>
  <c r="W706" i="2"/>
  <c r="Q706" i="2"/>
  <c r="X705" i="2"/>
  <c r="Y705" i="2" s="1"/>
  <c r="W705" i="2"/>
  <c r="Q705" i="2"/>
  <c r="U705" i="2" s="1"/>
  <c r="X704" i="2"/>
  <c r="Y704" i="2" s="1"/>
  <c r="W704" i="2"/>
  <c r="Q704" i="2"/>
  <c r="T704" i="2" s="1"/>
  <c r="U704" i="2" s="1"/>
  <c r="X703" i="2"/>
  <c r="Y703" i="2" s="1"/>
  <c r="W703" i="2"/>
  <c r="Q703" i="2"/>
  <c r="X702" i="2"/>
  <c r="Y702" i="2" s="1"/>
  <c r="W702" i="2"/>
  <c r="Q702" i="2"/>
  <c r="U702" i="2" s="1"/>
  <c r="X701" i="2"/>
  <c r="Y701" i="2" s="1"/>
  <c r="W701" i="2"/>
  <c r="Q701" i="2"/>
  <c r="R701" i="2" s="1"/>
  <c r="S701" i="2" s="1"/>
  <c r="X700" i="2"/>
  <c r="Y700" i="2" s="1"/>
  <c r="W700" i="2"/>
  <c r="Q700" i="2"/>
  <c r="T700" i="2" s="1"/>
  <c r="U700" i="2" s="1"/>
  <c r="X699" i="2"/>
  <c r="Y699" i="2" s="1"/>
  <c r="V699" i="2"/>
  <c r="Q699" i="2"/>
  <c r="R699" i="2" s="1"/>
  <c r="S699" i="2" s="1"/>
  <c r="X698" i="2"/>
  <c r="Y698" i="2" s="1"/>
  <c r="W698" i="2"/>
  <c r="Q698" i="2"/>
  <c r="R698" i="2" s="1"/>
  <c r="S698" i="2" s="1"/>
  <c r="X697" i="2"/>
  <c r="Y697" i="2" s="1"/>
  <c r="W697" i="2"/>
  <c r="Q697" i="2"/>
  <c r="R697" i="2" s="1"/>
  <c r="S697" i="2" s="1"/>
  <c r="X696" i="2"/>
  <c r="Y696" i="2" s="1"/>
  <c r="W696" i="2"/>
  <c r="Q696" i="2"/>
  <c r="R696" i="2" s="1"/>
  <c r="S696" i="2" s="1"/>
  <c r="X695" i="2"/>
  <c r="Y695" i="2" s="1"/>
  <c r="W695" i="2"/>
  <c r="Q695" i="2"/>
  <c r="R695" i="2" s="1"/>
  <c r="S695" i="2" s="1"/>
  <c r="X694" i="2"/>
  <c r="Y694" i="2" s="1"/>
  <c r="W694" i="2"/>
  <c r="Q694" i="2"/>
  <c r="U694" i="2" s="1"/>
  <c r="X693" i="2"/>
  <c r="Y693" i="2" s="1"/>
  <c r="W693" i="2"/>
  <c r="Q693" i="2"/>
  <c r="X692" i="2"/>
  <c r="Y692" i="2" s="1"/>
  <c r="W692" i="2"/>
  <c r="Q692" i="2"/>
  <c r="T692" i="2" s="1"/>
  <c r="U692" i="2" s="1"/>
  <c r="X691" i="2"/>
  <c r="Y691" i="2" s="1"/>
  <c r="W691" i="2"/>
  <c r="Q691" i="2"/>
  <c r="X690" i="2"/>
  <c r="Y690" i="2" s="1"/>
  <c r="W690" i="2"/>
  <c r="Q690" i="2"/>
  <c r="X689" i="2"/>
  <c r="Y689" i="2" s="1"/>
  <c r="W689" i="2"/>
  <c r="Q689" i="2"/>
  <c r="X688" i="2"/>
  <c r="Y688" i="2" s="1"/>
  <c r="W688" i="2"/>
  <c r="Q688" i="2"/>
  <c r="R688" i="2" s="1"/>
  <c r="S688" i="2" s="1"/>
  <c r="X687" i="2"/>
  <c r="Y687" i="2" s="1"/>
  <c r="W687" i="2"/>
  <c r="Q687" i="2"/>
  <c r="T687" i="2" s="1"/>
  <c r="U687" i="2" s="1"/>
  <c r="X686" i="2"/>
  <c r="Y686" i="2" s="1"/>
  <c r="W686" i="2"/>
  <c r="Q686" i="2"/>
  <c r="T686" i="2" s="1"/>
  <c r="U686" i="2" s="1"/>
  <c r="X685" i="2"/>
  <c r="Y685" i="2" s="1"/>
  <c r="W685" i="2"/>
  <c r="Q685" i="2"/>
  <c r="T685" i="2" s="1"/>
  <c r="U685" i="2" s="1"/>
  <c r="X684" i="2"/>
  <c r="Y684" i="2" s="1"/>
  <c r="W684" i="2"/>
  <c r="Q684" i="2"/>
  <c r="X683" i="2"/>
  <c r="Y683" i="2" s="1"/>
  <c r="W683" i="2"/>
  <c r="Q683" i="2"/>
  <c r="T683" i="2" s="1"/>
  <c r="U683" i="2" s="1"/>
  <c r="X682" i="2"/>
  <c r="Y682" i="2" s="1"/>
  <c r="V682" i="2"/>
  <c r="Q682" i="2"/>
  <c r="R682" i="2" s="1"/>
  <c r="S682" i="2" s="1"/>
  <c r="X681" i="2"/>
  <c r="Y681" i="2" s="1"/>
  <c r="W681" i="2"/>
  <c r="Q681" i="2"/>
  <c r="T681" i="2" s="1"/>
  <c r="U681" i="2" s="1"/>
  <c r="X680" i="2"/>
  <c r="Y680" i="2" s="1"/>
  <c r="W680" i="2"/>
  <c r="Q680" i="2"/>
  <c r="T680" i="2" s="1"/>
  <c r="U680" i="2" s="1"/>
  <c r="X679" i="2"/>
  <c r="Y679" i="2" s="1"/>
  <c r="W679" i="2"/>
  <c r="Q679" i="2"/>
  <c r="T679" i="2" s="1"/>
  <c r="U679" i="2" s="1"/>
  <c r="X678" i="2"/>
  <c r="Y678" i="2" s="1"/>
  <c r="W678" i="2"/>
  <c r="Q678" i="2"/>
  <c r="R678" i="2" s="1"/>
  <c r="S678" i="2" s="1"/>
  <c r="X677" i="2"/>
  <c r="Y677" i="2" s="1"/>
  <c r="W677" i="2"/>
  <c r="Q677" i="2"/>
  <c r="T677" i="2" s="1"/>
  <c r="U677" i="2" s="1"/>
  <c r="X676" i="2"/>
  <c r="Y676" i="2" s="1"/>
  <c r="W676" i="2"/>
  <c r="Q676" i="2"/>
  <c r="R676" i="2" s="1"/>
  <c r="S676" i="2" s="1"/>
  <c r="X675" i="2"/>
  <c r="Y675" i="2" s="1"/>
  <c r="W675" i="2"/>
  <c r="Q675" i="2"/>
  <c r="R675" i="2" s="1"/>
  <c r="S675" i="2" s="1"/>
  <c r="X674" i="2"/>
  <c r="Y674" i="2" s="1"/>
  <c r="V674" i="2"/>
  <c r="Q674" i="2"/>
  <c r="X673" i="2"/>
  <c r="Y673" i="2" s="1"/>
  <c r="W673" i="2"/>
  <c r="Q673" i="2"/>
  <c r="U673" i="2" s="1"/>
  <c r="X672" i="2"/>
  <c r="Y672" i="2" s="1"/>
  <c r="W672" i="2"/>
  <c r="Q672" i="2"/>
  <c r="T672" i="2" s="1"/>
  <c r="U672" i="2" s="1"/>
  <c r="X671" i="2"/>
  <c r="Y671" i="2" s="1"/>
  <c r="V671" i="2"/>
  <c r="Q671" i="2"/>
  <c r="R671" i="2" s="1"/>
  <c r="S671" i="2" s="1"/>
  <c r="Q670" i="2"/>
  <c r="T670" i="2" s="1"/>
  <c r="U670" i="2" s="1"/>
  <c r="Q669" i="2"/>
  <c r="T669" i="2" s="1"/>
  <c r="U669" i="2" s="1"/>
  <c r="Q668" i="2"/>
  <c r="R668" i="2" s="1"/>
  <c r="S668" i="2" s="1"/>
  <c r="Q667" i="2"/>
  <c r="R667" i="2" s="1"/>
  <c r="S667" i="2" s="1"/>
  <c r="Q666" i="2"/>
  <c r="Q665" i="2"/>
  <c r="T665" i="2" s="1"/>
  <c r="U665" i="2" s="1"/>
  <c r="Q664" i="2"/>
  <c r="Q663" i="2"/>
  <c r="Q662" i="2"/>
  <c r="T662" i="2" s="1"/>
  <c r="U662" i="2" s="1"/>
  <c r="Q661" i="2"/>
  <c r="T661" i="2" s="1"/>
  <c r="U661" i="2" s="1"/>
  <c r="Q660" i="2"/>
  <c r="R660" i="2" s="1"/>
  <c r="S660" i="2" s="1"/>
  <c r="Q659" i="2"/>
  <c r="R659" i="2" s="1"/>
  <c r="S659" i="2" s="1"/>
  <c r="Q658" i="2"/>
  <c r="Q657" i="2"/>
  <c r="T657" i="2" s="1"/>
  <c r="U657" i="2" s="1"/>
  <c r="Q656" i="2"/>
  <c r="J655" i="2"/>
  <c r="Q655" i="2" s="1"/>
  <c r="T655" i="2" s="1"/>
  <c r="U655" i="2" s="1"/>
  <c r="X654" i="2"/>
  <c r="Y654" i="2" s="1"/>
  <c r="W654" i="2"/>
  <c r="Q654" i="2"/>
  <c r="R654" i="2" s="1"/>
  <c r="S654" i="2" s="1"/>
  <c r="X653" i="2"/>
  <c r="Y653" i="2" s="1"/>
  <c r="W653" i="2"/>
  <c r="Q653" i="2"/>
  <c r="R653" i="2" s="1"/>
  <c r="S653" i="2" s="1"/>
  <c r="Q652" i="2"/>
  <c r="U652" i="2" s="1"/>
  <c r="Q651" i="2"/>
  <c r="Q650" i="2"/>
  <c r="Q649" i="2"/>
  <c r="U649" i="2" s="1"/>
  <c r="Q648" i="2"/>
  <c r="Q647" i="2"/>
  <c r="Q646" i="2"/>
  <c r="U646" i="2" s="1"/>
  <c r="Q645" i="2"/>
  <c r="U645" i="2" s="1"/>
  <c r="Q644" i="2"/>
  <c r="U644" i="2" s="1"/>
  <c r="Q643" i="2"/>
  <c r="U643" i="2" s="1"/>
  <c r="Q642" i="2"/>
  <c r="U642" i="2" s="1"/>
  <c r="Q641" i="2"/>
  <c r="U641" i="2" s="1"/>
  <c r="Q640" i="2"/>
  <c r="U640" i="2" s="1"/>
  <c r="X639" i="2"/>
  <c r="Y639" i="2" s="1"/>
  <c r="W639" i="2"/>
  <c r="Q639" i="2"/>
  <c r="U639" i="2" s="1"/>
  <c r="Q638" i="2"/>
  <c r="T638" i="2" s="1"/>
  <c r="U638" i="2" s="1"/>
  <c r="Q637" i="2"/>
  <c r="T637" i="2" s="1"/>
  <c r="U637" i="2" s="1"/>
  <c r="X636" i="2"/>
  <c r="Y636" i="2" s="1"/>
  <c r="W636" i="2"/>
  <c r="Q636" i="2"/>
  <c r="T636" i="2" s="1"/>
  <c r="U636" i="2" s="1"/>
  <c r="X635" i="2"/>
  <c r="Y635" i="2" s="1"/>
  <c r="W635" i="2"/>
  <c r="Q635" i="2"/>
  <c r="T635" i="2" s="1"/>
  <c r="U635" i="2" s="1"/>
  <c r="X634" i="2"/>
  <c r="Y634" i="2" s="1"/>
  <c r="W634" i="2"/>
  <c r="Q634" i="2"/>
  <c r="T634" i="2" s="1"/>
  <c r="U634" i="2" s="1"/>
  <c r="X633" i="2"/>
  <c r="Y633" i="2" s="1"/>
  <c r="W633" i="2"/>
  <c r="Q633" i="2"/>
  <c r="X632" i="2"/>
  <c r="Y632" i="2" s="1"/>
  <c r="V632" i="2"/>
  <c r="Q632" i="2"/>
  <c r="U632" i="2" s="1"/>
  <c r="Q631" i="2"/>
  <c r="U631" i="2" s="1"/>
  <c r="Q630" i="2"/>
  <c r="U630" i="2" s="1"/>
  <c r="Q629" i="2"/>
  <c r="U629" i="2" s="1"/>
  <c r="X628" i="2"/>
  <c r="Y628" i="2" s="1"/>
  <c r="W628" i="2"/>
  <c r="Q628" i="2"/>
  <c r="T628" i="2" s="1"/>
  <c r="U628" i="2" s="1"/>
  <c r="X627" i="2"/>
  <c r="Y627" i="2" s="1"/>
  <c r="W627" i="2"/>
  <c r="Q627" i="2"/>
  <c r="T627" i="2" s="1"/>
  <c r="U627" i="2" s="1"/>
  <c r="X626" i="2"/>
  <c r="Y626" i="2" s="1"/>
  <c r="W626" i="2"/>
  <c r="Q626" i="2"/>
  <c r="T626" i="2" s="1"/>
  <c r="U626" i="2" s="1"/>
  <c r="X625" i="2"/>
  <c r="Y625" i="2" s="1"/>
  <c r="W625" i="2"/>
  <c r="Q625" i="2"/>
  <c r="T625" i="2" s="1"/>
  <c r="U625" i="2" s="1"/>
  <c r="X624" i="2"/>
  <c r="Y624" i="2" s="1"/>
  <c r="W624" i="2"/>
  <c r="Q624" i="2"/>
  <c r="T624" i="2" s="1"/>
  <c r="U624" i="2" s="1"/>
  <c r="X623" i="2"/>
  <c r="Y623" i="2" s="1"/>
  <c r="W623" i="2"/>
  <c r="Q623" i="2"/>
  <c r="T623" i="2" s="1"/>
  <c r="U623" i="2" s="1"/>
  <c r="X622" i="2"/>
  <c r="Y622" i="2" s="1"/>
  <c r="V622" i="2"/>
  <c r="Q622" i="2"/>
  <c r="Q621" i="2"/>
  <c r="T621" i="2" s="1"/>
  <c r="U621" i="2" s="1"/>
  <c r="Q620" i="2"/>
  <c r="T620" i="2" s="1"/>
  <c r="U620" i="2" s="1"/>
  <c r="X619" i="2"/>
  <c r="Y619" i="2" s="1"/>
  <c r="W619" i="2"/>
  <c r="Q619" i="2"/>
  <c r="X618" i="2"/>
  <c r="Y618" i="2" s="1"/>
  <c r="W618" i="2"/>
  <c r="Q618" i="2"/>
  <c r="T618" i="2" s="1"/>
  <c r="U618" i="2" s="1"/>
  <c r="X617" i="2"/>
  <c r="Y617" i="2" s="1"/>
  <c r="U617" i="2"/>
  <c r="R617" i="2"/>
  <c r="S617" i="2" s="1"/>
  <c r="X616" i="2"/>
  <c r="Y616" i="2" s="1"/>
  <c r="W616" i="2"/>
  <c r="Q616" i="2"/>
  <c r="U616" i="2" s="1"/>
  <c r="X615" i="2"/>
  <c r="Y615" i="2" s="1"/>
  <c r="W615" i="2"/>
  <c r="Q615" i="2"/>
  <c r="U615" i="2" s="1"/>
  <c r="X614" i="2"/>
  <c r="Y614" i="2" s="1"/>
  <c r="W614" i="2"/>
  <c r="Q614" i="2"/>
  <c r="R614" i="2" s="1"/>
  <c r="S614" i="2" s="1"/>
  <c r="X613" i="2"/>
  <c r="Y613" i="2" s="1"/>
  <c r="W613" i="2"/>
  <c r="Q613" i="2"/>
  <c r="R613" i="2" s="1"/>
  <c r="S613" i="2" s="1"/>
  <c r="X612" i="2"/>
  <c r="Y612" i="2" s="1"/>
  <c r="W612" i="2"/>
  <c r="Q612" i="2"/>
  <c r="R612" i="2" s="1"/>
  <c r="S612" i="2" s="1"/>
  <c r="X611" i="2"/>
  <c r="Y611" i="2" s="1"/>
  <c r="W611" i="2"/>
  <c r="Q611" i="2"/>
  <c r="R611" i="2" s="1"/>
  <c r="S611" i="2" s="1"/>
  <c r="X610" i="2"/>
  <c r="Y610" i="2" s="1"/>
  <c r="W610" i="2"/>
  <c r="Q610" i="2"/>
  <c r="R610" i="2" s="1"/>
  <c r="S610" i="2" s="1"/>
  <c r="X609" i="2"/>
  <c r="Y609" i="2" s="1"/>
  <c r="W609" i="2"/>
  <c r="U609" i="2"/>
  <c r="R609" i="2"/>
  <c r="S609" i="2" s="1"/>
  <c r="X608" i="2"/>
  <c r="Y608" i="2" s="1"/>
  <c r="W608" i="2"/>
  <c r="R608" i="2"/>
  <c r="S608" i="2" s="1"/>
  <c r="X607" i="2"/>
  <c r="Y607" i="2" s="1"/>
  <c r="W607" i="2"/>
  <c r="Q607" i="2"/>
  <c r="R607" i="2" s="1"/>
  <c r="S607" i="2" s="1"/>
  <c r="X606" i="2"/>
  <c r="Y606" i="2" s="1"/>
  <c r="W606" i="2"/>
  <c r="Q606" i="2"/>
  <c r="R606" i="2" s="1"/>
  <c r="S606" i="2" s="1"/>
  <c r="X605" i="2"/>
  <c r="Y605" i="2" s="1"/>
  <c r="W605" i="2"/>
  <c r="U605" i="2"/>
  <c r="R605" i="2"/>
  <c r="S605" i="2" s="1"/>
  <c r="X604" i="2"/>
  <c r="Y604" i="2" s="1"/>
  <c r="W604" i="2"/>
  <c r="R604" i="2"/>
  <c r="S604" i="2" s="1"/>
  <c r="X603" i="2"/>
  <c r="Y603" i="2" s="1"/>
  <c r="W603" i="2"/>
  <c r="Q603" i="2"/>
  <c r="R603" i="2" s="1"/>
  <c r="S603" i="2" s="1"/>
  <c r="X602" i="2"/>
  <c r="Y602" i="2" s="1"/>
  <c r="W602" i="2"/>
  <c r="Q602" i="2"/>
  <c r="R602" i="2" s="1"/>
  <c r="S602" i="2" s="1"/>
  <c r="X601" i="2"/>
  <c r="Y601" i="2" s="1"/>
  <c r="W601" i="2"/>
  <c r="Q601" i="2"/>
  <c r="R601" i="2" s="1"/>
  <c r="S601" i="2" s="1"/>
  <c r="X600" i="2"/>
  <c r="Y600" i="2" s="1"/>
  <c r="W600" i="2"/>
  <c r="Q600" i="2"/>
  <c r="R600" i="2" s="1"/>
  <c r="S600" i="2" s="1"/>
  <c r="X599" i="2"/>
  <c r="Y599" i="2" s="1"/>
  <c r="W599" i="2"/>
  <c r="Q599" i="2"/>
  <c r="R599" i="2" s="1"/>
  <c r="S599" i="2" s="1"/>
  <c r="X598" i="2"/>
  <c r="Y598" i="2" s="1"/>
  <c r="W598" i="2"/>
  <c r="Q598" i="2"/>
  <c r="R598" i="2" s="1"/>
  <c r="S598" i="2" s="1"/>
  <c r="X597" i="2"/>
  <c r="Y597" i="2" s="1"/>
  <c r="W597" i="2"/>
  <c r="Q597" i="2"/>
  <c r="R597" i="2" s="1"/>
  <c r="S597" i="2" s="1"/>
  <c r="X596" i="2"/>
  <c r="Y596" i="2" s="1"/>
  <c r="W596" i="2"/>
  <c r="Q596" i="2"/>
  <c r="R596" i="2" s="1"/>
  <c r="S596" i="2" s="1"/>
  <c r="X595" i="2"/>
  <c r="Y595" i="2" s="1"/>
  <c r="W595" i="2"/>
  <c r="Q595" i="2"/>
  <c r="R595" i="2" s="1"/>
  <c r="S595" i="2" s="1"/>
  <c r="X594" i="2"/>
  <c r="Y594" i="2" s="1"/>
  <c r="W594" i="2"/>
  <c r="Q594" i="2"/>
  <c r="R594" i="2" s="1"/>
  <c r="S594" i="2" s="1"/>
  <c r="X593" i="2"/>
  <c r="Y593" i="2" s="1"/>
  <c r="W593" i="2"/>
  <c r="Q593" i="2"/>
  <c r="R593" i="2" s="1"/>
  <c r="S593" i="2" s="1"/>
  <c r="X592" i="2"/>
  <c r="Y592" i="2" s="1"/>
  <c r="W592" i="2"/>
  <c r="Q592" i="2"/>
  <c r="R592" i="2" s="1"/>
  <c r="S592" i="2" s="1"/>
  <c r="X591" i="2"/>
  <c r="Y591" i="2" s="1"/>
  <c r="W591" i="2"/>
  <c r="Q591" i="2"/>
  <c r="R591" i="2" s="1"/>
  <c r="S591" i="2" s="1"/>
  <c r="Q590" i="2"/>
  <c r="X589" i="2"/>
  <c r="Y589" i="2" s="1"/>
  <c r="W589" i="2"/>
  <c r="Q589" i="2"/>
  <c r="R589" i="2" s="1"/>
  <c r="S589" i="2" s="1"/>
  <c r="X588" i="2"/>
  <c r="Y588" i="2" s="1"/>
  <c r="W588" i="2"/>
  <c r="Q588" i="2"/>
  <c r="R588" i="2" s="1"/>
  <c r="S588" i="2" s="1"/>
  <c r="X587" i="2"/>
  <c r="Y587" i="2" s="1"/>
  <c r="W587" i="2"/>
  <c r="Q587" i="2"/>
  <c r="R587" i="2" s="1"/>
  <c r="S587" i="2" s="1"/>
  <c r="X586" i="2"/>
  <c r="Y586" i="2" s="1"/>
  <c r="W586" i="2"/>
  <c r="Q586" i="2"/>
  <c r="R586" i="2" s="1"/>
  <c r="S586" i="2" s="1"/>
  <c r="X585" i="2"/>
  <c r="Y585" i="2" s="1"/>
  <c r="W585" i="2"/>
  <c r="Q585" i="2"/>
  <c r="R585" i="2" s="1"/>
  <c r="S585" i="2" s="1"/>
  <c r="X584" i="2"/>
  <c r="Y584" i="2" s="1"/>
  <c r="W584" i="2"/>
  <c r="Q584" i="2"/>
  <c r="R584" i="2" s="1"/>
  <c r="S584" i="2" s="1"/>
  <c r="X583" i="2"/>
  <c r="Y583" i="2" s="1"/>
  <c r="W583" i="2"/>
  <c r="Q583" i="2"/>
  <c r="R583" i="2" s="1"/>
  <c r="S583" i="2" s="1"/>
  <c r="X582" i="2"/>
  <c r="Y582" i="2" s="1"/>
  <c r="W582" i="2"/>
  <c r="Q582" i="2"/>
  <c r="R582" i="2" s="1"/>
  <c r="S582" i="2" s="1"/>
  <c r="X581" i="2"/>
  <c r="Y581" i="2" s="1"/>
  <c r="W581" i="2"/>
  <c r="Q581" i="2"/>
  <c r="R581" i="2" s="1"/>
  <c r="S581" i="2" s="1"/>
  <c r="X580" i="2"/>
  <c r="Y580" i="2" s="1"/>
  <c r="W580" i="2"/>
  <c r="Q580" i="2"/>
  <c r="R580" i="2" s="1"/>
  <c r="S580" i="2" s="1"/>
  <c r="X579" i="2"/>
  <c r="Y579" i="2" s="1"/>
  <c r="W579" i="2"/>
  <c r="Q579" i="2"/>
  <c r="R579" i="2" s="1"/>
  <c r="S579" i="2" s="1"/>
  <c r="X578" i="2"/>
  <c r="Y578" i="2" s="1"/>
  <c r="W578" i="2"/>
  <c r="Q578" i="2"/>
  <c r="R578" i="2" s="1"/>
  <c r="S578" i="2" s="1"/>
  <c r="X577" i="2"/>
  <c r="Y577" i="2" s="1"/>
  <c r="W577" i="2"/>
  <c r="Q577" i="2"/>
  <c r="R577" i="2" s="1"/>
  <c r="S577" i="2" s="1"/>
  <c r="X576" i="2"/>
  <c r="Y576" i="2" s="1"/>
  <c r="W576" i="2"/>
  <c r="Q576" i="2"/>
  <c r="R576" i="2" s="1"/>
  <c r="S576" i="2" s="1"/>
  <c r="X575" i="2"/>
  <c r="Y575" i="2" s="1"/>
  <c r="W575" i="2"/>
  <c r="Q575" i="2"/>
  <c r="R575" i="2" s="1"/>
  <c r="S575" i="2" s="1"/>
  <c r="X574" i="2"/>
  <c r="Y574" i="2" s="1"/>
  <c r="W574" i="2"/>
  <c r="Q574" i="2"/>
  <c r="R574" i="2" s="1"/>
  <c r="S574" i="2" s="1"/>
  <c r="X573" i="2"/>
  <c r="Y573" i="2" s="1"/>
  <c r="W573" i="2"/>
  <c r="Q573" i="2"/>
  <c r="R573" i="2" s="1"/>
  <c r="S573" i="2" s="1"/>
  <c r="X572" i="2"/>
  <c r="Y572" i="2" s="1"/>
  <c r="W572" i="2"/>
  <c r="Q572" i="2"/>
  <c r="R572" i="2" s="1"/>
  <c r="S572" i="2" s="1"/>
  <c r="X571" i="2"/>
  <c r="Y571" i="2" s="1"/>
  <c r="W571" i="2"/>
  <c r="Q571" i="2"/>
  <c r="R571" i="2" s="1"/>
  <c r="S571" i="2" s="1"/>
  <c r="X570" i="2"/>
  <c r="Y570" i="2" s="1"/>
  <c r="W570" i="2"/>
  <c r="Q570" i="2"/>
  <c r="R570" i="2" s="1"/>
  <c r="S570" i="2" s="1"/>
  <c r="X569" i="2"/>
  <c r="Y569" i="2" s="1"/>
  <c r="W569" i="2"/>
  <c r="Q569" i="2"/>
  <c r="R569" i="2" s="1"/>
  <c r="S569" i="2" s="1"/>
  <c r="X568" i="2"/>
  <c r="Y568" i="2" s="1"/>
  <c r="W568" i="2"/>
  <c r="Q568" i="2"/>
  <c r="R568" i="2" s="1"/>
  <c r="S568" i="2" s="1"/>
  <c r="X567" i="2"/>
  <c r="Y567" i="2" s="1"/>
  <c r="W567" i="2"/>
  <c r="Q567" i="2"/>
  <c r="R567" i="2" s="1"/>
  <c r="S567" i="2" s="1"/>
  <c r="X566" i="2"/>
  <c r="Y566" i="2" s="1"/>
  <c r="W566" i="2"/>
  <c r="Q566" i="2"/>
  <c r="R566" i="2" s="1"/>
  <c r="S566" i="2" s="1"/>
  <c r="X565" i="2"/>
  <c r="Y565" i="2" s="1"/>
  <c r="W565" i="2"/>
  <c r="Q565" i="2"/>
  <c r="R565" i="2" s="1"/>
  <c r="S565" i="2" s="1"/>
  <c r="X564" i="2"/>
  <c r="Y564" i="2" s="1"/>
  <c r="W564" i="2"/>
  <c r="Q564" i="2"/>
  <c r="R564" i="2" s="1"/>
  <c r="S564" i="2" s="1"/>
  <c r="X563" i="2"/>
  <c r="Y563" i="2" s="1"/>
  <c r="W563" i="2"/>
  <c r="Q563" i="2"/>
  <c r="R563" i="2" s="1"/>
  <c r="S563" i="2" s="1"/>
  <c r="X562" i="2"/>
  <c r="Y562" i="2" s="1"/>
  <c r="W562" i="2"/>
  <c r="Q562" i="2"/>
  <c r="R562" i="2" s="1"/>
  <c r="S562" i="2" s="1"/>
  <c r="X561" i="2"/>
  <c r="Y561" i="2" s="1"/>
  <c r="W561" i="2"/>
  <c r="Q561" i="2"/>
  <c r="R561" i="2" s="1"/>
  <c r="S561" i="2" s="1"/>
  <c r="X560" i="2"/>
  <c r="Y560" i="2" s="1"/>
  <c r="W560" i="2"/>
  <c r="Q560" i="2"/>
  <c r="R560" i="2" s="1"/>
  <c r="S560" i="2" s="1"/>
  <c r="X559" i="2"/>
  <c r="Y559" i="2" s="1"/>
  <c r="W559" i="2"/>
  <c r="Q559" i="2"/>
  <c r="R559" i="2" s="1"/>
  <c r="S559" i="2" s="1"/>
  <c r="X558" i="2"/>
  <c r="Y558" i="2" s="1"/>
  <c r="W558" i="2"/>
  <c r="Q558" i="2"/>
  <c r="R558" i="2" s="1"/>
  <c r="S558" i="2" s="1"/>
  <c r="X557" i="2"/>
  <c r="Y557" i="2" s="1"/>
  <c r="W557" i="2"/>
  <c r="Q557" i="2"/>
  <c r="R557" i="2" s="1"/>
  <c r="S557" i="2" s="1"/>
  <c r="X556" i="2"/>
  <c r="Y556" i="2" s="1"/>
  <c r="W556" i="2"/>
  <c r="Q556" i="2"/>
  <c r="R556" i="2" s="1"/>
  <c r="S556" i="2" s="1"/>
  <c r="X555" i="2"/>
  <c r="Y555" i="2" s="1"/>
  <c r="W555" i="2"/>
  <c r="Q555" i="2"/>
  <c r="R555" i="2" s="1"/>
  <c r="S555" i="2" s="1"/>
  <c r="X554" i="2"/>
  <c r="Y554" i="2" s="1"/>
  <c r="W554" i="2"/>
  <c r="Q554" i="2"/>
  <c r="R554" i="2" s="1"/>
  <c r="S554" i="2" s="1"/>
  <c r="X553" i="2"/>
  <c r="Y553" i="2" s="1"/>
  <c r="W553" i="2"/>
  <c r="Q553" i="2"/>
  <c r="R553" i="2" s="1"/>
  <c r="S553" i="2" s="1"/>
  <c r="X552" i="2"/>
  <c r="Y552" i="2" s="1"/>
  <c r="W552" i="2"/>
  <c r="Q552" i="2"/>
  <c r="R552" i="2" s="1"/>
  <c r="S552" i="2" s="1"/>
  <c r="X551" i="2"/>
  <c r="Y551" i="2" s="1"/>
  <c r="W551" i="2"/>
  <c r="Q551" i="2"/>
  <c r="R551" i="2" s="1"/>
  <c r="S551" i="2" s="1"/>
  <c r="X550" i="2"/>
  <c r="Y550" i="2" s="1"/>
  <c r="W550" i="2"/>
  <c r="Q550" i="2"/>
  <c r="R550" i="2" s="1"/>
  <c r="S550" i="2" s="1"/>
  <c r="X549" i="2"/>
  <c r="Y549" i="2" s="1"/>
  <c r="W549" i="2"/>
  <c r="Q549" i="2"/>
  <c r="R549" i="2" s="1"/>
  <c r="S549" i="2" s="1"/>
  <c r="X548" i="2"/>
  <c r="Y548" i="2" s="1"/>
  <c r="W548" i="2"/>
  <c r="Q548" i="2"/>
  <c r="R548" i="2" s="1"/>
  <c r="S548" i="2" s="1"/>
  <c r="X547" i="2"/>
  <c r="Y547" i="2" s="1"/>
  <c r="W547" i="2"/>
  <c r="Q547" i="2"/>
  <c r="R547" i="2" s="1"/>
  <c r="S547" i="2" s="1"/>
  <c r="X546" i="2"/>
  <c r="Y546" i="2" s="1"/>
  <c r="W546" i="2"/>
  <c r="Q546" i="2"/>
  <c r="R546" i="2" s="1"/>
  <c r="S546" i="2" s="1"/>
  <c r="X545" i="2"/>
  <c r="Y545" i="2" s="1"/>
  <c r="W545" i="2"/>
  <c r="Q545" i="2"/>
  <c r="R545" i="2" s="1"/>
  <c r="S545" i="2" s="1"/>
  <c r="X544" i="2"/>
  <c r="Y544" i="2" s="1"/>
  <c r="W544" i="2"/>
  <c r="Q544" i="2"/>
  <c r="R544" i="2" s="1"/>
  <c r="S544" i="2" s="1"/>
  <c r="X543" i="2"/>
  <c r="Y543" i="2" s="1"/>
  <c r="W543" i="2"/>
  <c r="Q543" i="2"/>
  <c r="R543" i="2" s="1"/>
  <c r="S543" i="2" s="1"/>
  <c r="X542" i="2"/>
  <c r="Y542" i="2" s="1"/>
  <c r="W542" i="2"/>
  <c r="Q542" i="2"/>
  <c r="R542" i="2" s="1"/>
  <c r="S542" i="2" s="1"/>
  <c r="X541" i="2"/>
  <c r="Y541" i="2" s="1"/>
  <c r="W541" i="2"/>
  <c r="Q541" i="2"/>
  <c r="R541" i="2" s="1"/>
  <c r="S541" i="2" s="1"/>
  <c r="X540" i="2"/>
  <c r="Y540" i="2" s="1"/>
  <c r="W540" i="2"/>
  <c r="Q540" i="2"/>
  <c r="R540" i="2" s="1"/>
  <c r="S540" i="2" s="1"/>
  <c r="X539" i="2"/>
  <c r="Y539" i="2" s="1"/>
  <c r="W539" i="2"/>
  <c r="Q539" i="2"/>
  <c r="R539" i="2" s="1"/>
  <c r="S539" i="2" s="1"/>
  <c r="X538" i="2"/>
  <c r="Y538" i="2" s="1"/>
  <c r="W538" i="2"/>
  <c r="Q538" i="2"/>
  <c r="R538" i="2" s="1"/>
  <c r="S538" i="2" s="1"/>
  <c r="X537" i="2"/>
  <c r="Y537" i="2" s="1"/>
  <c r="W537" i="2"/>
  <c r="Q537" i="2"/>
  <c r="R537" i="2" s="1"/>
  <c r="S537" i="2" s="1"/>
  <c r="X536" i="2"/>
  <c r="Y536" i="2" s="1"/>
  <c r="W536" i="2"/>
  <c r="Q536" i="2"/>
  <c r="R536" i="2" s="1"/>
  <c r="S536" i="2" s="1"/>
  <c r="X535" i="2"/>
  <c r="Y535" i="2" s="1"/>
  <c r="W535" i="2"/>
  <c r="Q535" i="2"/>
  <c r="R535" i="2" s="1"/>
  <c r="S535" i="2" s="1"/>
  <c r="X534" i="2"/>
  <c r="Y534" i="2" s="1"/>
  <c r="W534" i="2"/>
  <c r="Q534" i="2"/>
  <c r="R534" i="2" s="1"/>
  <c r="S534" i="2" s="1"/>
  <c r="X533" i="2"/>
  <c r="Y533" i="2" s="1"/>
  <c r="W533" i="2"/>
  <c r="Q533" i="2"/>
  <c r="R533" i="2" s="1"/>
  <c r="S533" i="2" s="1"/>
  <c r="X532" i="2"/>
  <c r="Y532" i="2" s="1"/>
  <c r="W532" i="2"/>
  <c r="Q532" i="2"/>
  <c r="R532" i="2" s="1"/>
  <c r="S532" i="2" s="1"/>
  <c r="X531" i="2"/>
  <c r="Y531" i="2" s="1"/>
  <c r="W531" i="2"/>
  <c r="Q531" i="2"/>
  <c r="R531" i="2" s="1"/>
  <c r="S531" i="2" s="1"/>
  <c r="X530" i="2"/>
  <c r="Y530" i="2" s="1"/>
  <c r="W530" i="2"/>
  <c r="Q530" i="2"/>
  <c r="R530" i="2" s="1"/>
  <c r="S530" i="2" s="1"/>
  <c r="X529" i="2"/>
  <c r="Y529" i="2" s="1"/>
  <c r="W529" i="2"/>
  <c r="Q529" i="2"/>
  <c r="R529" i="2" s="1"/>
  <c r="S529" i="2" s="1"/>
  <c r="X528" i="2"/>
  <c r="Y528" i="2" s="1"/>
  <c r="W528" i="2"/>
  <c r="Q528" i="2"/>
  <c r="R528" i="2" s="1"/>
  <c r="S528" i="2" s="1"/>
  <c r="X527" i="2"/>
  <c r="Y527" i="2" s="1"/>
  <c r="W527" i="2"/>
  <c r="Q527" i="2"/>
  <c r="R527" i="2" s="1"/>
  <c r="S527" i="2" s="1"/>
  <c r="Q526" i="2"/>
  <c r="U526" i="2" s="1"/>
  <c r="Q525" i="2"/>
  <c r="X524" i="2"/>
  <c r="Y524" i="2" s="1"/>
  <c r="W524" i="2"/>
  <c r="Q524" i="2"/>
  <c r="R524" i="2" s="1"/>
  <c r="S524" i="2" s="1"/>
  <c r="X523" i="2"/>
  <c r="Y523" i="2" s="1"/>
  <c r="W523" i="2"/>
  <c r="Q523" i="2"/>
  <c r="R523" i="2" s="1"/>
  <c r="S523" i="2" s="1"/>
  <c r="X522" i="2"/>
  <c r="Y522" i="2" s="1"/>
  <c r="W522" i="2"/>
  <c r="Q522" i="2"/>
  <c r="R522" i="2" s="1"/>
  <c r="S522" i="2" s="1"/>
  <c r="X521" i="2"/>
  <c r="Y521" i="2" s="1"/>
  <c r="W521" i="2"/>
  <c r="Q521" i="2"/>
  <c r="R521" i="2" s="1"/>
  <c r="S521" i="2" s="1"/>
  <c r="X520" i="2"/>
  <c r="Y520" i="2" s="1"/>
  <c r="W520" i="2"/>
  <c r="Q520" i="2"/>
  <c r="R520" i="2" s="1"/>
  <c r="S520" i="2" s="1"/>
  <c r="X519" i="2"/>
  <c r="Y519" i="2" s="1"/>
  <c r="W519" i="2"/>
  <c r="Q519" i="2"/>
  <c r="R519" i="2" s="1"/>
  <c r="S519" i="2" s="1"/>
  <c r="X518" i="2"/>
  <c r="Y518" i="2" s="1"/>
  <c r="W518" i="2"/>
  <c r="Q518" i="2"/>
  <c r="R518" i="2" s="1"/>
  <c r="S518" i="2" s="1"/>
  <c r="X517" i="2"/>
  <c r="Y517" i="2" s="1"/>
  <c r="W517" i="2"/>
  <c r="Q517" i="2"/>
  <c r="R517" i="2" s="1"/>
  <c r="S517" i="2" s="1"/>
  <c r="X516" i="2"/>
  <c r="Y516" i="2" s="1"/>
  <c r="W516" i="2"/>
  <c r="Q516" i="2"/>
  <c r="R516" i="2" s="1"/>
  <c r="S516" i="2" s="1"/>
  <c r="X515" i="2"/>
  <c r="Y515" i="2" s="1"/>
  <c r="W515" i="2"/>
  <c r="Q515" i="2"/>
  <c r="R515" i="2" s="1"/>
  <c r="S515" i="2" s="1"/>
  <c r="X514" i="2"/>
  <c r="Y514" i="2" s="1"/>
  <c r="W514" i="2"/>
  <c r="Q514" i="2"/>
  <c r="R514" i="2" s="1"/>
  <c r="S514" i="2" s="1"/>
  <c r="X513" i="2"/>
  <c r="Y513" i="2" s="1"/>
  <c r="W513" i="2"/>
  <c r="Q513" i="2"/>
  <c r="R513" i="2" s="1"/>
  <c r="S513" i="2" s="1"/>
  <c r="X512" i="2"/>
  <c r="Y512" i="2" s="1"/>
  <c r="W512" i="2"/>
  <c r="Q512" i="2"/>
  <c r="R512" i="2" s="1"/>
  <c r="S512" i="2" s="1"/>
  <c r="X511" i="2"/>
  <c r="Y511" i="2" s="1"/>
  <c r="W511" i="2"/>
  <c r="Q511" i="2"/>
  <c r="R511" i="2" s="1"/>
  <c r="S511" i="2" s="1"/>
  <c r="Q510" i="2"/>
  <c r="X509" i="2"/>
  <c r="Y509" i="2" s="1"/>
  <c r="W509" i="2"/>
  <c r="Q509" i="2"/>
  <c r="X508" i="2"/>
  <c r="Y508" i="2" s="1"/>
  <c r="W508" i="2"/>
  <c r="Q508" i="2"/>
  <c r="R508" i="2" s="1"/>
  <c r="S508" i="2" s="1"/>
  <c r="Q507" i="2"/>
  <c r="Q506" i="2"/>
  <c r="Q505" i="2"/>
  <c r="Q504" i="2"/>
  <c r="Q503" i="2"/>
  <c r="X502" i="2"/>
  <c r="Y502" i="2" s="1"/>
  <c r="W502" i="2"/>
  <c r="Q502" i="2"/>
  <c r="R502" i="2" s="1"/>
  <c r="S502" i="2" s="1"/>
  <c r="X501" i="2"/>
  <c r="Y501" i="2" s="1"/>
  <c r="W501" i="2"/>
  <c r="Q501" i="2"/>
  <c r="R501" i="2" s="1"/>
  <c r="S501" i="2" s="1"/>
  <c r="X500" i="2"/>
  <c r="Y500" i="2" s="1"/>
  <c r="W500" i="2"/>
  <c r="Q500" i="2"/>
  <c r="R500" i="2" s="1"/>
  <c r="S500" i="2" s="1"/>
  <c r="X499" i="2"/>
  <c r="Y499" i="2" s="1"/>
  <c r="W499" i="2"/>
  <c r="Q499" i="2"/>
  <c r="R499" i="2" s="1"/>
  <c r="S499" i="2" s="1"/>
  <c r="X498" i="2"/>
  <c r="Y498" i="2" s="1"/>
  <c r="W498" i="2"/>
  <c r="Q498" i="2"/>
  <c r="R498" i="2" s="1"/>
  <c r="S498" i="2" s="1"/>
  <c r="X497" i="2"/>
  <c r="Y497" i="2" s="1"/>
  <c r="W497" i="2"/>
  <c r="Q497" i="2"/>
  <c r="R497" i="2" s="1"/>
  <c r="S497" i="2" s="1"/>
  <c r="X496" i="2"/>
  <c r="Y496" i="2" s="1"/>
  <c r="W496" i="2"/>
  <c r="Q496" i="2"/>
  <c r="R496" i="2" s="1"/>
  <c r="S496" i="2" s="1"/>
  <c r="X495" i="2"/>
  <c r="Y495" i="2" s="1"/>
  <c r="W495" i="2"/>
  <c r="Q495" i="2"/>
  <c r="R495" i="2" s="1"/>
  <c r="S495" i="2" s="1"/>
  <c r="X494" i="2"/>
  <c r="Y494" i="2" s="1"/>
  <c r="W494" i="2"/>
  <c r="Q494" i="2"/>
  <c r="R494" i="2" s="1"/>
  <c r="S494" i="2" s="1"/>
  <c r="X493" i="2"/>
  <c r="Y493" i="2" s="1"/>
  <c r="W493" i="2"/>
  <c r="Q493" i="2"/>
  <c r="R493" i="2" s="1"/>
  <c r="S493" i="2" s="1"/>
  <c r="X492" i="2"/>
  <c r="Y492" i="2" s="1"/>
  <c r="W492" i="2"/>
  <c r="Q492" i="2"/>
  <c r="X491" i="2"/>
  <c r="Y491" i="2" s="1"/>
  <c r="W491" i="2"/>
  <c r="Q491" i="2"/>
  <c r="R491" i="2" s="1"/>
  <c r="S491" i="2" s="1"/>
  <c r="X490" i="2"/>
  <c r="Y490" i="2" s="1"/>
  <c r="W490" i="2"/>
  <c r="Q490" i="2"/>
  <c r="R490" i="2" s="1"/>
  <c r="S490" i="2" s="1"/>
  <c r="X489" i="2"/>
  <c r="Y489" i="2" s="1"/>
  <c r="W489" i="2"/>
  <c r="Q489" i="2"/>
  <c r="R489" i="2" s="1"/>
  <c r="S489" i="2" s="1"/>
  <c r="X488" i="2"/>
  <c r="Y488" i="2" s="1"/>
  <c r="W488" i="2"/>
  <c r="Q488" i="2"/>
  <c r="R488" i="2" s="1"/>
  <c r="S488" i="2" s="1"/>
  <c r="Q487" i="2"/>
  <c r="X486" i="2"/>
  <c r="Y486" i="2" s="1"/>
  <c r="W486" i="2"/>
  <c r="Q486" i="2"/>
  <c r="R486" i="2" s="1"/>
  <c r="S486" i="2" s="1"/>
  <c r="X485" i="2"/>
  <c r="Y485" i="2" s="1"/>
  <c r="W485" i="2"/>
  <c r="Q485" i="2"/>
  <c r="R485" i="2" s="1"/>
  <c r="S485" i="2" s="1"/>
  <c r="X484" i="2"/>
  <c r="Y484" i="2" s="1"/>
  <c r="W484" i="2"/>
  <c r="Q484" i="2"/>
  <c r="R484" i="2" s="1"/>
  <c r="S484" i="2" s="1"/>
  <c r="Q483" i="2"/>
  <c r="X482" i="2"/>
  <c r="Y482" i="2" s="1"/>
  <c r="W482" i="2"/>
  <c r="Q482" i="2"/>
  <c r="R482" i="2" s="1"/>
  <c r="S482" i="2" s="1"/>
  <c r="X481" i="2"/>
  <c r="Y481" i="2" s="1"/>
  <c r="W481" i="2"/>
  <c r="Q481" i="2"/>
  <c r="R481" i="2" s="1"/>
  <c r="S481" i="2" s="1"/>
  <c r="X480" i="2"/>
  <c r="Y480" i="2" s="1"/>
  <c r="W480" i="2"/>
  <c r="Q480" i="2"/>
  <c r="R480" i="2" s="1"/>
  <c r="S480" i="2" s="1"/>
  <c r="X479" i="2"/>
  <c r="Y479" i="2" s="1"/>
  <c r="W479" i="2"/>
  <c r="Q479" i="2"/>
  <c r="R479" i="2" s="1"/>
  <c r="S479" i="2" s="1"/>
  <c r="X478" i="2"/>
  <c r="Y478" i="2" s="1"/>
  <c r="W478" i="2"/>
  <c r="Q478" i="2"/>
  <c r="R478" i="2" s="1"/>
  <c r="S478" i="2" s="1"/>
  <c r="X477" i="2"/>
  <c r="Y477" i="2" s="1"/>
  <c r="W477" i="2"/>
  <c r="Q477" i="2"/>
  <c r="R477" i="2" s="1"/>
  <c r="S477" i="2" s="1"/>
  <c r="X476" i="2"/>
  <c r="Y476" i="2" s="1"/>
  <c r="W476" i="2"/>
  <c r="Q476" i="2"/>
  <c r="R476" i="2" s="1"/>
  <c r="S476" i="2" s="1"/>
  <c r="X475" i="2"/>
  <c r="Y475" i="2" s="1"/>
  <c r="W475" i="2"/>
  <c r="Q475" i="2"/>
  <c r="R475" i="2" s="1"/>
  <c r="S475" i="2" s="1"/>
  <c r="X474" i="2"/>
  <c r="Y474" i="2" s="1"/>
  <c r="W474" i="2"/>
  <c r="Q474" i="2"/>
  <c r="R474" i="2" s="1"/>
  <c r="S474" i="2" s="1"/>
  <c r="Q473" i="2"/>
  <c r="X472" i="2"/>
  <c r="Y472" i="2" s="1"/>
  <c r="W472" i="2"/>
  <c r="Q472" i="2"/>
  <c r="R472" i="2" s="1"/>
  <c r="S472" i="2" s="1"/>
  <c r="X471" i="2"/>
  <c r="Y471" i="2" s="1"/>
  <c r="W471" i="2"/>
  <c r="Q471" i="2"/>
  <c r="X470" i="2"/>
  <c r="Y470" i="2" s="1"/>
  <c r="V470" i="2"/>
  <c r="Q470" i="2"/>
  <c r="R470" i="2" s="1"/>
  <c r="S470" i="2" s="1"/>
  <c r="X469" i="2"/>
  <c r="Y469" i="2" s="1"/>
  <c r="W469" i="2"/>
  <c r="Q469" i="2"/>
  <c r="U469" i="2" s="1"/>
  <c r="X468" i="2"/>
  <c r="Y468" i="2" s="1"/>
  <c r="W468" i="2"/>
  <c r="Q468" i="2"/>
  <c r="R468" i="2" s="1"/>
  <c r="S468" i="2" s="1"/>
  <c r="X467" i="2"/>
  <c r="Y467" i="2" s="1"/>
  <c r="W467" i="2"/>
  <c r="Q467" i="2"/>
  <c r="R467" i="2" s="1"/>
  <c r="S467" i="2" s="1"/>
  <c r="X466" i="2"/>
  <c r="Y466" i="2" s="1"/>
  <c r="W466" i="2"/>
  <c r="T466" i="2"/>
  <c r="Q466" i="2"/>
  <c r="R466" i="2" s="1"/>
  <c r="S466" i="2" s="1"/>
  <c r="X465" i="2"/>
  <c r="Y465" i="2" s="1"/>
  <c r="W465" i="2"/>
  <c r="Q465" i="2"/>
  <c r="R465" i="2" s="1"/>
  <c r="S465" i="2" s="1"/>
  <c r="X464" i="2"/>
  <c r="Y464" i="2" s="1"/>
  <c r="W464" i="2"/>
  <c r="Q464" i="2"/>
  <c r="U464" i="2" s="1"/>
  <c r="X463" i="2"/>
  <c r="Y463" i="2" s="1"/>
  <c r="W463" i="2"/>
  <c r="T463" i="2"/>
  <c r="Q463" i="2"/>
  <c r="R463" i="2" s="1"/>
  <c r="S463" i="2" s="1"/>
  <c r="X462" i="2"/>
  <c r="Y462" i="2" s="1"/>
  <c r="W462" i="2"/>
  <c r="Q462" i="2"/>
  <c r="R462" i="2" s="1"/>
  <c r="S462" i="2" s="1"/>
  <c r="X461" i="2"/>
  <c r="Y461" i="2" s="1"/>
  <c r="W461" i="2"/>
  <c r="Q461" i="2"/>
  <c r="T461" i="2" s="1"/>
  <c r="U461" i="2" s="1"/>
  <c r="X460" i="2"/>
  <c r="Y460" i="2" s="1"/>
  <c r="W460" i="2"/>
  <c r="Q460" i="2"/>
  <c r="U460" i="2" s="1"/>
  <c r="X459" i="2"/>
  <c r="Y459" i="2" s="1"/>
  <c r="W459" i="2"/>
  <c r="T459" i="2"/>
  <c r="Q459" i="2"/>
  <c r="R459" i="2" s="1"/>
  <c r="S459" i="2" s="1"/>
  <c r="X458" i="2"/>
  <c r="Y458" i="2" s="1"/>
  <c r="W458" i="2"/>
  <c r="Q458" i="2"/>
  <c r="U458" i="2" s="1"/>
  <c r="X457" i="2"/>
  <c r="Y457" i="2" s="1"/>
  <c r="W457" i="2"/>
  <c r="Q457" i="2"/>
  <c r="T457" i="2" s="1"/>
  <c r="U457" i="2" s="1"/>
  <c r="X456" i="2"/>
  <c r="Y456" i="2" s="1"/>
  <c r="W456" i="2"/>
  <c r="Q456" i="2"/>
  <c r="T456" i="2" s="1"/>
  <c r="U456" i="2" s="1"/>
  <c r="X455" i="2"/>
  <c r="Y455" i="2" s="1"/>
  <c r="W455" i="2"/>
  <c r="Q455" i="2"/>
  <c r="T455" i="2" s="1"/>
  <c r="U455" i="2" s="1"/>
  <c r="X454" i="2"/>
  <c r="Y454" i="2" s="1"/>
  <c r="W454" i="2"/>
  <c r="Q454" i="2"/>
  <c r="T454" i="2" s="1"/>
  <c r="U454" i="2" s="1"/>
  <c r="X453" i="2"/>
  <c r="Y453" i="2" s="1"/>
  <c r="W453" i="2"/>
  <c r="Q453" i="2"/>
  <c r="R453" i="2" s="1"/>
  <c r="S453" i="2" s="1"/>
  <c r="X452" i="2"/>
  <c r="Y452" i="2" s="1"/>
  <c r="W452" i="2"/>
  <c r="Q452" i="2"/>
  <c r="R452" i="2" s="1"/>
  <c r="S452" i="2" s="1"/>
  <c r="X451" i="2"/>
  <c r="Y451" i="2" s="1"/>
  <c r="W451" i="2"/>
  <c r="Q451" i="2"/>
  <c r="R451" i="2" s="1"/>
  <c r="S451" i="2" s="1"/>
  <c r="X450" i="2"/>
  <c r="Y450" i="2" s="1"/>
  <c r="W450" i="2"/>
  <c r="Q450" i="2"/>
  <c r="R450" i="2" s="1"/>
  <c r="S450" i="2" s="1"/>
  <c r="X449" i="2"/>
  <c r="Y449" i="2" s="1"/>
  <c r="W449" i="2"/>
  <c r="Q449" i="2"/>
  <c r="R449" i="2" s="1"/>
  <c r="S449" i="2" s="1"/>
  <c r="X448" i="2"/>
  <c r="Y448" i="2" s="1"/>
  <c r="W448" i="2"/>
  <c r="Q448" i="2"/>
  <c r="R448" i="2" s="1"/>
  <c r="S448" i="2" s="1"/>
  <c r="X447" i="2"/>
  <c r="Y447" i="2" s="1"/>
  <c r="W447" i="2"/>
  <c r="Q447" i="2"/>
  <c r="R447" i="2" s="1"/>
  <c r="S447" i="2" s="1"/>
  <c r="X446" i="2"/>
  <c r="Y446" i="2" s="1"/>
  <c r="W446" i="2"/>
  <c r="Q446" i="2"/>
  <c r="R446" i="2" s="1"/>
  <c r="S446" i="2" s="1"/>
  <c r="X445" i="2"/>
  <c r="Y445" i="2" s="1"/>
  <c r="W445" i="2"/>
  <c r="Q445" i="2"/>
  <c r="R445" i="2" s="1"/>
  <c r="S445" i="2" s="1"/>
  <c r="X444" i="2"/>
  <c r="Y444" i="2" s="1"/>
  <c r="W444" i="2"/>
  <c r="Q444" i="2"/>
  <c r="U444" i="2" s="1"/>
  <c r="X443" i="2"/>
  <c r="Y443" i="2" s="1"/>
  <c r="W443" i="2"/>
  <c r="Q443" i="2"/>
  <c r="X442" i="2"/>
  <c r="Y442" i="2" s="1"/>
  <c r="W442" i="2"/>
  <c r="Q442" i="2"/>
  <c r="X441" i="2"/>
  <c r="Y441" i="2" s="1"/>
  <c r="W441" i="2"/>
  <c r="Q441" i="2"/>
  <c r="R441" i="2" s="1"/>
  <c r="S441" i="2" s="1"/>
  <c r="X440" i="2"/>
  <c r="Y440" i="2" s="1"/>
  <c r="W440" i="2"/>
  <c r="Q440" i="2"/>
  <c r="X439" i="2"/>
  <c r="Y439" i="2" s="1"/>
  <c r="W439" i="2"/>
  <c r="Q439" i="2"/>
  <c r="X438" i="2"/>
  <c r="Y438" i="2" s="1"/>
  <c r="W438" i="2"/>
  <c r="Q438" i="2"/>
  <c r="X437" i="2"/>
  <c r="Y437" i="2" s="1"/>
  <c r="W437" i="2"/>
  <c r="Q437" i="2"/>
  <c r="X436" i="2"/>
  <c r="Y436" i="2" s="1"/>
  <c r="W436" i="2"/>
  <c r="Q436" i="2"/>
  <c r="X435" i="2"/>
  <c r="Y435" i="2" s="1"/>
  <c r="V435" i="2"/>
  <c r="Q435" i="2"/>
  <c r="U435" i="2" s="1"/>
  <c r="X434" i="2"/>
  <c r="Y434" i="2" s="1"/>
  <c r="W434" i="2"/>
  <c r="T434" i="2"/>
  <c r="Q434" i="2"/>
  <c r="R434" i="2" s="1"/>
  <c r="S434" i="2" s="1"/>
  <c r="X433" i="2"/>
  <c r="Y433" i="2" s="1"/>
  <c r="W433" i="2"/>
  <c r="Q433" i="2"/>
  <c r="R433" i="2" s="1"/>
  <c r="S433" i="2" s="1"/>
  <c r="X432" i="2"/>
  <c r="Y432" i="2" s="1"/>
  <c r="W432" i="2"/>
  <c r="Q432" i="2"/>
  <c r="X431" i="2"/>
  <c r="Y431" i="2" s="1"/>
  <c r="W431" i="2"/>
  <c r="Q431" i="2"/>
  <c r="X430" i="2"/>
  <c r="Y430" i="2" s="1"/>
  <c r="W430" i="2"/>
  <c r="Q430" i="2"/>
  <c r="X429" i="2"/>
  <c r="Y429" i="2" s="1"/>
  <c r="W429" i="2"/>
  <c r="Q429" i="2"/>
  <c r="R429" i="2" s="1"/>
  <c r="S429" i="2" s="1"/>
  <c r="X428" i="2"/>
  <c r="Y428" i="2" s="1"/>
  <c r="W428" i="2"/>
  <c r="Q428" i="2"/>
  <c r="U428" i="2" s="1"/>
  <c r="X427" i="2"/>
  <c r="Y427" i="2" s="1"/>
  <c r="W427" i="2"/>
  <c r="Q427" i="2"/>
  <c r="U427" i="2" s="1"/>
  <c r="X426" i="2"/>
  <c r="Y426" i="2" s="1"/>
  <c r="W426" i="2"/>
  <c r="Q426" i="2"/>
  <c r="U426" i="2" s="1"/>
  <c r="X425" i="2"/>
  <c r="Y425" i="2" s="1"/>
  <c r="W425" i="2"/>
  <c r="T425" i="2"/>
  <c r="R425" i="2"/>
  <c r="S425" i="2" s="1"/>
  <c r="X424" i="2"/>
  <c r="Y424" i="2" s="1"/>
  <c r="W424" i="2"/>
  <c r="Q424" i="2"/>
  <c r="X423" i="2"/>
  <c r="Y423" i="2" s="1"/>
  <c r="W423" i="2"/>
  <c r="X422" i="2"/>
  <c r="Y422" i="2" s="1"/>
  <c r="W422" i="2"/>
  <c r="Q422" i="2"/>
  <c r="R422" i="2" s="1"/>
  <c r="S422" i="2" s="1"/>
  <c r="X421" i="2"/>
  <c r="Y421" i="2" s="1"/>
  <c r="W421" i="2"/>
  <c r="Q421" i="2"/>
  <c r="U421" i="2" s="1"/>
  <c r="X420" i="2"/>
  <c r="Y420" i="2" s="1"/>
  <c r="W420" i="2"/>
  <c r="Q420" i="2"/>
  <c r="T420" i="2" s="1"/>
  <c r="U420" i="2" s="1"/>
  <c r="X419" i="2"/>
  <c r="Y419" i="2" s="1"/>
  <c r="W419" i="2"/>
  <c r="Q419" i="2"/>
  <c r="R419" i="2" s="1"/>
  <c r="S419" i="2" s="1"/>
  <c r="X418" i="2"/>
  <c r="Y418" i="2" s="1"/>
  <c r="W418" i="2"/>
  <c r="Q418" i="2"/>
  <c r="R418" i="2" s="1"/>
  <c r="S418" i="2" s="1"/>
  <c r="X417" i="2"/>
  <c r="Y417" i="2" s="1"/>
  <c r="W417" i="2"/>
  <c r="Q417" i="2"/>
  <c r="U417" i="2" s="1"/>
  <c r="X416" i="2"/>
  <c r="Y416" i="2" s="1"/>
  <c r="W416" i="2"/>
  <c r="Q416" i="2"/>
  <c r="U416" i="2" s="1"/>
  <c r="X415" i="2"/>
  <c r="Y415" i="2" s="1"/>
  <c r="W415" i="2"/>
  <c r="Q415" i="2"/>
  <c r="X414" i="2"/>
  <c r="Y414" i="2" s="1"/>
  <c r="W414" i="2"/>
  <c r="Q414" i="2"/>
  <c r="U414" i="2" s="1"/>
  <c r="X413" i="2"/>
  <c r="Y413" i="2" s="1"/>
  <c r="W413" i="2"/>
  <c r="Q413" i="2"/>
  <c r="R413" i="2" s="1"/>
  <c r="S413" i="2" s="1"/>
  <c r="X412" i="2"/>
  <c r="Y412" i="2" s="1"/>
  <c r="W412" i="2"/>
  <c r="Q412" i="2"/>
  <c r="R412" i="2" s="1"/>
  <c r="S412" i="2" s="1"/>
  <c r="X411" i="2"/>
  <c r="Y411" i="2" s="1"/>
  <c r="V411" i="2"/>
  <c r="Q411" i="2"/>
  <c r="R411" i="2" s="1"/>
  <c r="S411" i="2" s="1"/>
  <c r="X410" i="2"/>
  <c r="Y410" i="2" s="1"/>
  <c r="W410" i="2"/>
  <c r="Q410" i="2"/>
  <c r="U410" i="2" s="1"/>
  <c r="X409" i="2"/>
  <c r="Y409" i="2" s="1"/>
  <c r="W409" i="2"/>
  <c r="Q409" i="2"/>
  <c r="R409" i="2" s="1"/>
  <c r="S409" i="2" s="1"/>
  <c r="X408" i="2"/>
  <c r="Y408" i="2" s="1"/>
  <c r="W408" i="2"/>
  <c r="Q408" i="2"/>
  <c r="R408" i="2" s="1"/>
  <c r="S408" i="2" s="1"/>
  <c r="X407" i="2"/>
  <c r="Y407" i="2" s="1"/>
  <c r="W407" i="2"/>
  <c r="Q407" i="2"/>
  <c r="U407" i="2" s="1"/>
  <c r="X406" i="2"/>
  <c r="Y406" i="2" s="1"/>
  <c r="W406" i="2"/>
  <c r="Q406" i="2"/>
  <c r="U406" i="2" s="1"/>
  <c r="X405" i="2"/>
  <c r="Y405" i="2" s="1"/>
  <c r="W405" i="2"/>
  <c r="Q405" i="2"/>
  <c r="X404" i="2"/>
  <c r="Y404" i="2" s="1"/>
  <c r="W404" i="2"/>
  <c r="Q404" i="2"/>
  <c r="X403" i="2"/>
  <c r="Y403" i="2" s="1"/>
  <c r="W403" i="2"/>
  <c r="Q403" i="2"/>
  <c r="X402" i="2"/>
  <c r="Y402" i="2" s="1"/>
  <c r="W402" i="2"/>
  <c r="Q402" i="2"/>
  <c r="X401" i="2"/>
  <c r="Y401" i="2" s="1"/>
  <c r="W401" i="2"/>
  <c r="Q401" i="2"/>
  <c r="T401" i="2" s="1"/>
  <c r="X400" i="2"/>
  <c r="Y400" i="2" s="1"/>
  <c r="W400" i="2"/>
  <c r="Q400" i="2"/>
  <c r="R400" i="2" s="1"/>
  <c r="S400" i="2" s="1"/>
  <c r="X399" i="2"/>
  <c r="Y399" i="2" s="1"/>
  <c r="W399" i="2"/>
  <c r="Q399" i="2"/>
  <c r="U399" i="2" s="1"/>
  <c r="X398" i="2"/>
  <c r="Y398" i="2" s="1"/>
  <c r="W398" i="2"/>
  <c r="Q398" i="2"/>
  <c r="U398" i="2" s="1"/>
  <c r="X397" i="2"/>
  <c r="Y397" i="2" s="1"/>
  <c r="W397" i="2"/>
  <c r="Q397" i="2"/>
  <c r="U397" i="2" s="1"/>
  <c r="X396" i="2"/>
  <c r="Y396" i="2" s="1"/>
  <c r="W396" i="2"/>
  <c r="Q396" i="2"/>
  <c r="R396" i="2" s="1"/>
  <c r="S396" i="2" s="1"/>
  <c r="X395" i="2"/>
  <c r="Y395" i="2" s="1"/>
  <c r="W395" i="2"/>
  <c r="Q395" i="2"/>
  <c r="R395" i="2" s="1"/>
  <c r="S395" i="2" s="1"/>
  <c r="X394" i="2"/>
  <c r="Y394" i="2" s="1"/>
  <c r="W394" i="2"/>
  <c r="Q394" i="2"/>
  <c r="U394" i="2" s="1"/>
  <c r="X393" i="2"/>
  <c r="Y393" i="2" s="1"/>
  <c r="W393" i="2"/>
  <c r="Q393" i="2"/>
  <c r="U393" i="2" s="1"/>
  <c r="X392" i="2"/>
  <c r="Y392" i="2" s="1"/>
  <c r="W392" i="2"/>
  <c r="Q392" i="2"/>
  <c r="R392" i="2" s="1"/>
  <c r="S392" i="2" s="1"/>
  <c r="X391" i="2"/>
  <c r="Y391" i="2" s="1"/>
  <c r="W391" i="2"/>
  <c r="Q391" i="2"/>
  <c r="U391" i="2" s="1"/>
  <c r="X390" i="2"/>
  <c r="Y390" i="2" s="1"/>
  <c r="W390" i="2"/>
  <c r="Q390" i="2"/>
  <c r="T390" i="2" s="1"/>
  <c r="U390" i="2" s="1"/>
  <c r="X389" i="2"/>
  <c r="Y389" i="2" s="1"/>
  <c r="W389" i="2"/>
  <c r="Q389" i="2"/>
  <c r="T389" i="2" s="1"/>
  <c r="U389" i="2" s="1"/>
  <c r="X388" i="2"/>
  <c r="Y388" i="2" s="1"/>
  <c r="W388" i="2"/>
  <c r="Q388" i="2"/>
  <c r="T388" i="2" s="1"/>
  <c r="U388" i="2" s="1"/>
  <c r="X387" i="2"/>
  <c r="Y387" i="2" s="1"/>
  <c r="W387" i="2"/>
  <c r="Q387" i="2"/>
  <c r="U387" i="2" s="1"/>
  <c r="X386" i="2"/>
  <c r="Y386" i="2" s="1"/>
  <c r="W386" i="2"/>
  <c r="Q386" i="2"/>
  <c r="T386" i="2" s="1"/>
  <c r="U386" i="2" s="1"/>
  <c r="X385" i="2"/>
  <c r="Y385" i="2" s="1"/>
  <c r="W385" i="2"/>
  <c r="Q385" i="2"/>
  <c r="U385" i="2" s="1"/>
  <c r="X384" i="2"/>
  <c r="Y384" i="2" s="1"/>
  <c r="W384" i="2"/>
  <c r="Q384" i="2"/>
  <c r="R384" i="2" s="1"/>
  <c r="S384" i="2" s="1"/>
  <c r="X383" i="2"/>
  <c r="Y383" i="2" s="1"/>
  <c r="W383" i="2"/>
  <c r="Q383" i="2"/>
  <c r="X382" i="2"/>
  <c r="Y382" i="2" s="1"/>
  <c r="W382" i="2"/>
  <c r="Q382" i="2"/>
  <c r="U382" i="2" s="1"/>
  <c r="X381" i="2"/>
  <c r="Y381" i="2" s="1"/>
  <c r="W381" i="2"/>
  <c r="Q381" i="2"/>
  <c r="U381" i="2" s="1"/>
  <c r="X380" i="2"/>
  <c r="Y380" i="2" s="1"/>
  <c r="W380" i="2"/>
  <c r="Q380" i="2"/>
  <c r="X379" i="2"/>
  <c r="Y379" i="2" s="1"/>
  <c r="V379" i="2"/>
  <c r="Q379" i="2"/>
  <c r="R379" i="2" s="1"/>
  <c r="S379" i="2" s="1"/>
  <c r="X378" i="2"/>
  <c r="Y378" i="2" s="1"/>
  <c r="W378" i="2"/>
  <c r="Q378" i="2"/>
  <c r="T378" i="2" s="1"/>
  <c r="U378" i="2" s="1"/>
  <c r="X377" i="2"/>
  <c r="Y377" i="2" s="1"/>
  <c r="W377" i="2"/>
  <c r="Q377" i="2"/>
  <c r="R377" i="2" s="1"/>
  <c r="S377" i="2" s="1"/>
  <c r="X376" i="2"/>
  <c r="Y376" i="2" s="1"/>
  <c r="W376" i="2"/>
  <c r="Q376" i="2"/>
  <c r="T376" i="2" s="1"/>
  <c r="U376" i="2" s="1"/>
  <c r="X375" i="2"/>
  <c r="Y375" i="2" s="1"/>
  <c r="W375" i="2"/>
  <c r="T375" i="2"/>
  <c r="Q375" i="2"/>
  <c r="R375" i="2" s="1"/>
  <c r="S375" i="2" s="1"/>
  <c r="X374" i="2"/>
  <c r="Y374" i="2" s="1"/>
  <c r="W374" i="2"/>
  <c r="T374" i="2"/>
  <c r="Q374" i="2"/>
  <c r="R374" i="2" s="1"/>
  <c r="S374" i="2" s="1"/>
  <c r="X373" i="2"/>
  <c r="Y373" i="2" s="1"/>
  <c r="W373" i="2"/>
  <c r="T373" i="2"/>
  <c r="Q373" i="2"/>
  <c r="R373" i="2" s="1"/>
  <c r="S373" i="2" s="1"/>
  <c r="X372" i="2"/>
  <c r="Y372" i="2" s="1"/>
  <c r="W372" i="2"/>
  <c r="Q372" i="2"/>
  <c r="T372" i="2" s="1"/>
  <c r="U372" i="2" s="1"/>
  <c r="X371" i="2"/>
  <c r="Y371" i="2" s="1"/>
  <c r="W371" i="2"/>
  <c r="Q371" i="2"/>
  <c r="T371" i="2" s="1"/>
  <c r="U371" i="2" s="1"/>
  <c r="Q370" i="2"/>
  <c r="T370" i="2" s="1"/>
  <c r="U370" i="2" s="1"/>
  <c r="X369" i="2"/>
  <c r="Y369" i="2" s="1"/>
  <c r="W369" i="2"/>
  <c r="Q369" i="2"/>
  <c r="T369" i="2" s="1"/>
  <c r="U369" i="2" s="1"/>
  <c r="X368" i="2"/>
  <c r="Y368" i="2" s="1"/>
  <c r="W368" i="2"/>
  <c r="Q368" i="2"/>
  <c r="U368" i="2" s="1"/>
  <c r="X367" i="2"/>
  <c r="Y367" i="2" s="1"/>
  <c r="W367" i="2"/>
  <c r="Q367" i="2"/>
  <c r="R367" i="2" s="1"/>
  <c r="S367" i="2" s="1"/>
  <c r="X366" i="2"/>
  <c r="Y366" i="2" s="1"/>
  <c r="W366" i="2"/>
  <c r="Q366" i="2"/>
  <c r="R366" i="2" s="1"/>
  <c r="S366" i="2" s="1"/>
  <c r="X365" i="2"/>
  <c r="Y365" i="2" s="1"/>
  <c r="W365" i="2"/>
  <c r="Q365" i="2"/>
  <c r="R365" i="2" s="1"/>
  <c r="S365" i="2" s="1"/>
  <c r="X364" i="2"/>
  <c r="Y364" i="2" s="1"/>
  <c r="W364" i="2"/>
  <c r="Q364" i="2"/>
  <c r="R364" i="2" s="1"/>
  <c r="S364" i="2" s="1"/>
  <c r="X363" i="2"/>
  <c r="Y363" i="2" s="1"/>
  <c r="W363" i="2"/>
  <c r="R363" i="2"/>
  <c r="S363" i="2" s="1"/>
  <c r="X362" i="2"/>
  <c r="Y362" i="2" s="1"/>
  <c r="W362" i="2"/>
  <c r="Q362" i="2"/>
  <c r="R362" i="2" s="1"/>
  <c r="S362" i="2" s="1"/>
  <c r="X361" i="2"/>
  <c r="Y361" i="2" s="1"/>
  <c r="W361" i="2"/>
  <c r="Q361" i="2"/>
  <c r="X360" i="2"/>
  <c r="Y360" i="2" s="1"/>
  <c r="W360" i="2"/>
  <c r="Q360" i="2"/>
  <c r="R360" i="2" s="1"/>
  <c r="S360" i="2" s="1"/>
  <c r="X359" i="2"/>
  <c r="Y359" i="2" s="1"/>
  <c r="W359" i="2"/>
  <c r="T359" i="2"/>
  <c r="Q359" i="2"/>
  <c r="R359" i="2" s="1"/>
  <c r="S359" i="2" s="1"/>
  <c r="X358" i="2"/>
  <c r="Y358" i="2" s="1"/>
  <c r="W358" i="2"/>
  <c r="T358" i="2"/>
  <c r="Q358" i="2"/>
  <c r="R358" i="2" s="1"/>
  <c r="S358" i="2" s="1"/>
  <c r="Q357" i="2"/>
  <c r="Q356" i="2"/>
  <c r="U356" i="2" s="1"/>
  <c r="Q355" i="2"/>
  <c r="U355" i="2" s="1"/>
  <c r="Q354" i="2"/>
  <c r="U354" i="2" s="1"/>
  <c r="Q353" i="2"/>
  <c r="U353" i="2" s="1"/>
  <c r="Q352" i="2"/>
  <c r="U352" i="2" s="1"/>
  <c r="Q351" i="2"/>
  <c r="Q350" i="2"/>
  <c r="F349" i="2"/>
  <c r="F348" i="2"/>
  <c r="X347" i="2"/>
  <c r="Y347" i="2" s="1"/>
  <c r="W347" i="2"/>
  <c r="Q347" i="2"/>
  <c r="U347" i="2" s="1"/>
  <c r="X346" i="2"/>
  <c r="Y346" i="2" s="1"/>
  <c r="W346" i="2"/>
  <c r="Q346" i="2"/>
  <c r="X345" i="2"/>
  <c r="Y345" i="2" s="1"/>
  <c r="W345" i="2"/>
  <c r="Q345" i="2"/>
  <c r="T345" i="2" s="1"/>
  <c r="X344" i="2"/>
  <c r="Y344" i="2" s="1"/>
  <c r="W344" i="2"/>
  <c r="Q344" i="2"/>
  <c r="R344" i="2" s="1"/>
  <c r="S344" i="2" s="1"/>
  <c r="X343" i="2"/>
  <c r="Y343" i="2" s="1"/>
  <c r="W343" i="2"/>
  <c r="Q343" i="2"/>
  <c r="R343" i="2" s="1"/>
  <c r="S343" i="2" s="1"/>
  <c r="X342" i="2"/>
  <c r="Y342" i="2" s="1"/>
  <c r="W342" i="2"/>
  <c r="Q342" i="2"/>
  <c r="X341" i="2"/>
  <c r="Y341" i="2" s="1"/>
  <c r="W341" i="2"/>
  <c r="Q341" i="2"/>
  <c r="U341" i="2" s="1"/>
  <c r="X340" i="2"/>
  <c r="Y340" i="2" s="1"/>
  <c r="W340" i="2"/>
  <c r="Q340" i="2"/>
  <c r="R340" i="2" s="1"/>
  <c r="S340" i="2" s="1"/>
  <c r="X339" i="2"/>
  <c r="Y339" i="2" s="1"/>
  <c r="W339" i="2"/>
  <c r="Q339" i="2"/>
  <c r="R339" i="2" s="1"/>
  <c r="S339" i="2" s="1"/>
  <c r="X338" i="2"/>
  <c r="Y338" i="2" s="1"/>
  <c r="W338" i="2"/>
  <c r="Q338" i="2"/>
  <c r="R338" i="2" s="1"/>
  <c r="S338" i="2" s="1"/>
  <c r="X337" i="2"/>
  <c r="Y337" i="2" s="1"/>
  <c r="W337" i="2"/>
  <c r="Q337" i="2"/>
  <c r="U337" i="2" s="1"/>
  <c r="X336" i="2"/>
  <c r="Y336" i="2" s="1"/>
  <c r="W336" i="2"/>
  <c r="Q336" i="2"/>
  <c r="U336" i="2" s="1"/>
  <c r="X335" i="2"/>
  <c r="Y335" i="2" s="1"/>
  <c r="W335" i="2"/>
  <c r="Q335" i="2"/>
  <c r="R335" i="2" s="1"/>
  <c r="S335" i="2" s="1"/>
  <c r="X334" i="2"/>
  <c r="Y334" i="2" s="1"/>
  <c r="W334" i="2"/>
  <c r="Q334" i="2"/>
  <c r="U334" i="2" s="1"/>
  <c r="X333" i="2"/>
  <c r="Y333" i="2" s="1"/>
  <c r="Q333" i="2"/>
  <c r="R333" i="2" s="1"/>
  <c r="S333" i="2" s="1"/>
  <c r="X332" i="2"/>
  <c r="Y332" i="2" s="1"/>
  <c r="W332" i="2"/>
  <c r="Q332" i="2"/>
  <c r="X331" i="2"/>
  <c r="Y331" i="2" s="1"/>
  <c r="W331" i="2"/>
  <c r="Q331" i="2"/>
  <c r="X330" i="2"/>
  <c r="Y330" i="2" s="1"/>
  <c r="W330" i="2"/>
  <c r="Q330" i="2"/>
  <c r="X329" i="2"/>
  <c r="Y329" i="2" s="1"/>
  <c r="W329" i="2"/>
  <c r="Q329" i="2"/>
  <c r="X328" i="2"/>
  <c r="Y328" i="2" s="1"/>
  <c r="Q328" i="2"/>
  <c r="R328" i="2" s="1"/>
  <c r="S328" i="2" s="1"/>
  <c r="X327" i="2"/>
  <c r="Y327" i="2" s="1"/>
  <c r="W327" i="2"/>
  <c r="T327" i="2"/>
  <c r="Q327" i="2"/>
  <c r="R327" i="2" s="1"/>
  <c r="S327" i="2" s="1"/>
  <c r="X326" i="2"/>
  <c r="Y326" i="2" s="1"/>
  <c r="W326" i="2"/>
  <c r="Q326" i="2"/>
  <c r="R326" i="2" s="1"/>
  <c r="S326" i="2" s="1"/>
  <c r="X325" i="2"/>
  <c r="Y325" i="2" s="1"/>
  <c r="W325" i="2"/>
  <c r="Q325" i="2"/>
  <c r="X324" i="2"/>
  <c r="Y324" i="2" s="1"/>
  <c r="W324" i="2"/>
  <c r="Q324" i="2"/>
  <c r="T324" i="2" s="1"/>
  <c r="U324" i="2" s="1"/>
  <c r="X323" i="2"/>
  <c r="Y323" i="2" s="1"/>
  <c r="Q323" i="2"/>
  <c r="R323" i="2" s="1"/>
  <c r="S323" i="2" s="1"/>
  <c r="X322" i="2"/>
  <c r="Y322" i="2" s="1"/>
  <c r="W322" i="2"/>
  <c r="Q322" i="2"/>
  <c r="U322" i="2" s="1"/>
  <c r="X321" i="2"/>
  <c r="Y321" i="2" s="1"/>
  <c r="W321" i="2"/>
  <c r="Q321" i="2"/>
  <c r="U321" i="2" s="1"/>
  <c r="X320" i="2"/>
  <c r="Y320" i="2" s="1"/>
  <c r="W320" i="2"/>
  <c r="Q320" i="2"/>
  <c r="U320" i="2" s="1"/>
  <c r="X319" i="2"/>
  <c r="Y319" i="2" s="1"/>
  <c r="W319" i="2"/>
  <c r="Q319" i="2"/>
  <c r="X318" i="2"/>
  <c r="Y318" i="2" s="1"/>
  <c r="W318" i="2"/>
  <c r="Q318" i="2"/>
  <c r="U318" i="2" s="1"/>
  <c r="X317" i="2"/>
  <c r="Y317" i="2" s="1"/>
  <c r="W317" i="2"/>
  <c r="Q317" i="2"/>
  <c r="U317" i="2" s="1"/>
  <c r="X316" i="2"/>
  <c r="Y316" i="2" s="1"/>
  <c r="W316" i="2"/>
  <c r="Q316" i="2"/>
  <c r="X315" i="2"/>
  <c r="Y315" i="2" s="1"/>
  <c r="W315" i="2"/>
  <c r="Q315" i="2"/>
  <c r="R315" i="2" s="1"/>
  <c r="S315" i="2" s="1"/>
  <c r="Q314" i="2"/>
  <c r="U314" i="2" s="1"/>
  <c r="Q313" i="2"/>
  <c r="U313" i="2" s="1"/>
  <c r="Q312" i="2"/>
  <c r="U312" i="2" s="1"/>
  <c r="Q311" i="2"/>
  <c r="U311" i="2" s="1"/>
  <c r="Q310" i="2"/>
  <c r="U310" i="2" s="1"/>
  <c r="Q309" i="2"/>
  <c r="U309" i="2" s="1"/>
  <c r="Q308" i="2"/>
  <c r="U308" i="2" s="1"/>
  <c r="Q307" i="2"/>
  <c r="U307" i="2" s="1"/>
  <c r="Q306" i="2"/>
  <c r="U306" i="2" s="1"/>
  <c r="Q305" i="2"/>
  <c r="U305" i="2" s="1"/>
  <c r="Q304" i="2"/>
  <c r="U304" i="2" s="1"/>
  <c r="Q303" i="2"/>
  <c r="U303" i="2" s="1"/>
  <c r="Q302" i="2"/>
  <c r="U302" i="2" s="1"/>
  <c r="Q301" i="2"/>
  <c r="U301" i="2" s="1"/>
  <c r="Q300" i="2"/>
  <c r="U300" i="2" s="1"/>
  <c r="X299" i="2"/>
  <c r="Y299" i="2" s="1"/>
  <c r="W299" i="2"/>
  <c r="T299" i="2"/>
  <c r="Q299" i="2"/>
  <c r="X298" i="2"/>
  <c r="Y298" i="2" s="1"/>
  <c r="W298" i="2"/>
  <c r="T298" i="2"/>
  <c r="Q298" i="2"/>
  <c r="X297" i="2"/>
  <c r="Y297" i="2" s="1"/>
  <c r="W297" i="2"/>
  <c r="T297" i="2"/>
  <c r="Q297" i="2"/>
  <c r="R297" i="2" s="1"/>
  <c r="S297" i="2" s="1"/>
  <c r="X296" i="2"/>
  <c r="Y296" i="2" s="1"/>
  <c r="W296" i="2"/>
  <c r="T296" i="2"/>
  <c r="Q296" i="2"/>
  <c r="X295" i="2"/>
  <c r="Y295" i="2" s="1"/>
  <c r="W295" i="2"/>
  <c r="T295" i="2"/>
  <c r="Q295" i="2"/>
  <c r="X294" i="2"/>
  <c r="Y294" i="2" s="1"/>
  <c r="W294" i="2"/>
  <c r="T294" i="2"/>
  <c r="Q294" i="2"/>
  <c r="X293" i="2"/>
  <c r="Y293" i="2" s="1"/>
  <c r="W293" i="2"/>
  <c r="T293" i="2"/>
  <c r="Q293" i="2"/>
  <c r="X292" i="2"/>
  <c r="Y292" i="2" s="1"/>
  <c r="W292" i="2"/>
  <c r="Q292" i="2"/>
  <c r="T292" i="2" s="1"/>
  <c r="U292" i="2" s="1"/>
  <c r="X291" i="2"/>
  <c r="Y291" i="2" s="1"/>
  <c r="W291" i="2"/>
  <c r="Q291" i="2"/>
  <c r="T291" i="2" s="1"/>
  <c r="U291" i="2" s="1"/>
  <c r="X290" i="2"/>
  <c r="Y290" i="2" s="1"/>
  <c r="W290" i="2"/>
  <c r="Q290" i="2"/>
  <c r="T290" i="2" s="1"/>
  <c r="U290" i="2" s="1"/>
  <c r="X289" i="2"/>
  <c r="Y289" i="2" s="1"/>
  <c r="W289" i="2"/>
  <c r="Q289" i="2"/>
  <c r="T289" i="2" s="1"/>
  <c r="U289" i="2" s="1"/>
  <c r="X288" i="2"/>
  <c r="Y288" i="2" s="1"/>
  <c r="W288" i="2"/>
  <c r="Q288" i="2"/>
  <c r="T288" i="2" s="1"/>
  <c r="U288" i="2" s="1"/>
  <c r="X287" i="2"/>
  <c r="Y287" i="2" s="1"/>
  <c r="W287" i="2"/>
  <c r="Q287" i="2"/>
  <c r="T287" i="2" s="1"/>
  <c r="U287" i="2" s="1"/>
  <c r="X286" i="2"/>
  <c r="Y286" i="2" s="1"/>
  <c r="W286" i="2"/>
  <c r="Q286" i="2"/>
  <c r="T286" i="2" s="1"/>
  <c r="U286" i="2" s="1"/>
  <c r="X285" i="2"/>
  <c r="Y285" i="2" s="1"/>
  <c r="W285" i="2"/>
  <c r="Q285" i="2"/>
  <c r="T285" i="2" s="1"/>
  <c r="U285" i="2" s="1"/>
  <c r="X284" i="2"/>
  <c r="Y284" i="2" s="1"/>
  <c r="W284" i="2"/>
  <c r="Q284" i="2"/>
  <c r="U284" i="2" s="1"/>
  <c r="X283" i="2"/>
  <c r="Y283" i="2" s="1"/>
  <c r="W283" i="2"/>
  <c r="T283" i="2"/>
  <c r="Q283" i="2"/>
  <c r="R283" i="2" s="1"/>
  <c r="S283" i="2" s="1"/>
  <c r="X282" i="2"/>
  <c r="Y282" i="2" s="1"/>
  <c r="W282" i="2"/>
  <c r="T282" i="2"/>
  <c r="Q282" i="2"/>
  <c r="R282" i="2" s="1"/>
  <c r="S282" i="2" s="1"/>
  <c r="X281" i="2"/>
  <c r="Y281" i="2" s="1"/>
  <c r="W281" i="2"/>
  <c r="T281" i="2"/>
  <c r="Q281" i="2"/>
  <c r="R281" i="2" s="1"/>
  <c r="S281" i="2" s="1"/>
  <c r="X280" i="2"/>
  <c r="Y280" i="2" s="1"/>
  <c r="W280" i="2"/>
  <c r="T280" i="2"/>
  <c r="Q280" i="2"/>
  <c r="R280" i="2" s="1"/>
  <c r="S280" i="2" s="1"/>
  <c r="X279" i="2"/>
  <c r="Y279" i="2" s="1"/>
  <c r="W279" i="2"/>
  <c r="T279" i="2"/>
  <c r="Q279" i="2"/>
  <c r="R279" i="2" s="1"/>
  <c r="S279" i="2" s="1"/>
  <c r="X278" i="2"/>
  <c r="Y278" i="2" s="1"/>
  <c r="W278" i="2"/>
  <c r="T278" i="2"/>
  <c r="Q278" i="2"/>
  <c r="R278" i="2" s="1"/>
  <c r="S278" i="2" s="1"/>
  <c r="X277" i="2"/>
  <c r="Y277" i="2" s="1"/>
  <c r="W277" i="2"/>
  <c r="T277" i="2"/>
  <c r="Q277" i="2"/>
  <c r="R277" i="2" s="1"/>
  <c r="S277" i="2" s="1"/>
  <c r="X276" i="2"/>
  <c r="Y276" i="2" s="1"/>
  <c r="W276" i="2"/>
  <c r="T276" i="2"/>
  <c r="Q276" i="2"/>
  <c r="R276" i="2" s="1"/>
  <c r="S276" i="2" s="1"/>
  <c r="X275" i="2"/>
  <c r="Y275" i="2" s="1"/>
  <c r="W275" i="2"/>
  <c r="T275" i="2"/>
  <c r="Q275" i="2"/>
  <c r="R275" i="2" s="1"/>
  <c r="S275" i="2" s="1"/>
  <c r="X274" i="2"/>
  <c r="Y274" i="2" s="1"/>
  <c r="W274" i="2"/>
  <c r="T274" i="2"/>
  <c r="Q274" i="2"/>
  <c r="R274" i="2" s="1"/>
  <c r="S274" i="2" s="1"/>
  <c r="X273" i="2"/>
  <c r="Y273" i="2" s="1"/>
  <c r="W273" i="2"/>
  <c r="T273" i="2"/>
  <c r="Q273" i="2"/>
  <c r="X272" i="2"/>
  <c r="Y272" i="2" s="1"/>
  <c r="W272" i="2"/>
  <c r="T272" i="2"/>
  <c r="Q272" i="2"/>
  <c r="X271" i="2"/>
  <c r="Y271" i="2" s="1"/>
  <c r="W271" i="2"/>
  <c r="T271" i="2"/>
  <c r="Q271" i="2"/>
  <c r="X270" i="2"/>
  <c r="Y270" i="2" s="1"/>
  <c r="W270" i="2"/>
  <c r="T270" i="2"/>
  <c r="Q270" i="2"/>
  <c r="X269" i="2"/>
  <c r="Y269" i="2" s="1"/>
  <c r="W269" i="2"/>
  <c r="T269" i="2"/>
  <c r="Q269" i="2"/>
  <c r="X268" i="2"/>
  <c r="Y268" i="2" s="1"/>
  <c r="W268" i="2"/>
  <c r="T268" i="2"/>
  <c r="Q268" i="2"/>
  <c r="X267" i="2"/>
  <c r="Y267" i="2" s="1"/>
  <c r="W267" i="2"/>
  <c r="T267" i="2"/>
  <c r="Q267" i="2"/>
  <c r="X266" i="2"/>
  <c r="Y266" i="2" s="1"/>
  <c r="W266" i="2"/>
  <c r="T266" i="2"/>
  <c r="Q266" i="2"/>
  <c r="X265" i="2"/>
  <c r="Y265" i="2" s="1"/>
  <c r="W265" i="2"/>
  <c r="Q265" i="2"/>
  <c r="R265" i="2" s="1"/>
  <c r="S265" i="2" s="1"/>
  <c r="X264" i="2"/>
  <c r="Y264" i="2" s="1"/>
  <c r="W264" i="2"/>
  <c r="Q264" i="2"/>
  <c r="R264" i="2" s="1"/>
  <c r="S264" i="2" s="1"/>
  <c r="X263" i="2"/>
  <c r="Y263" i="2" s="1"/>
  <c r="W263" i="2"/>
  <c r="T263" i="2"/>
  <c r="Q263" i="2"/>
  <c r="R263" i="2" s="1"/>
  <c r="S263" i="2" s="1"/>
  <c r="X262" i="2"/>
  <c r="Y262" i="2" s="1"/>
  <c r="W262" i="2"/>
  <c r="T262" i="2"/>
  <c r="Q262" i="2"/>
  <c r="R262" i="2" s="1"/>
  <c r="S262" i="2" s="1"/>
  <c r="X261" i="2"/>
  <c r="Y261" i="2" s="1"/>
  <c r="W261" i="2"/>
  <c r="Q261" i="2"/>
  <c r="R261" i="2" s="1"/>
  <c r="S261" i="2" s="1"/>
  <c r="X260" i="2"/>
  <c r="Y260" i="2" s="1"/>
  <c r="W260" i="2"/>
  <c r="T260" i="2"/>
  <c r="Q260" i="2"/>
  <c r="R260" i="2" s="1"/>
  <c r="S260" i="2" s="1"/>
  <c r="X259" i="2"/>
  <c r="Y259" i="2" s="1"/>
  <c r="W259" i="2"/>
  <c r="T259" i="2"/>
  <c r="Q259" i="2"/>
  <c r="R259" i="2" s="1"/>
  <c r="S259" i="2" s="1"/>
  <c r="X258" i="2"/>
  <c r="Y258" i="2" s="1"/>
  <c r="W258" i="2"/>
  <c r="T258" i="2"/>
  <c r="Q258" i="2"/>
  <c r="R258" i="2" s="1"/>
  <c r="S258" i="2" s="1"/>
  <c r="X257" i="2"/>
  <c r="Y257" i="2" s="1"/>
  <c r="W257" i="2"/>
  <c r="Q257" i="2"/>
  <c r="R257" i="2" s="1"/>
  <c r="S257" i="2" s="1"/>
  <c r="X256" i="2"/>
  <c r="Y256" i="2" s="1"/>
  <c r="W256" i="2"/>
  <c r="T256" i="2"/>
  <c r="Q256" i="2"/>
  <c r="R256" i="2" s="1"/>
  <c r="S256" i="2" s="1"/>
  <c r="X255" i="2"/>
  <c r="Y255" i="2" s="1"/>
  <c r="W255" i="2"/>
  <c r="T255" i="2"/>
  <c r="Q255" i="2"/>
  <c r="R255" i="2" s="1"/>
  <c r="S255" i="2" s="1"/>
  <c r="X254" i="2"/>
  <c r="Y254" i="2" s="1"/>
  <c r="W254" i="2"/>
  <c r="Q254" i="2"/>
  <c r="R254" i="2" s="1"/>
  <c r="S254" i="2" s="1"/>
  <c r="X253" i="2"/>
  <c r="Y253" i="2" s="1"/>
  <c r="W253" i="2"/>
  <c r="Q253" i="2"/>
  <c r="T253" i="2" s="1"/>
  <c r="X252" i="2"/>
  <c r="Y252" i="2" s="1"/>
  <c r="Q252" i="2"/>
  <c r="R252" i="2" s="1"/>
  <c r="S252" i="2" s="1"/>
  <c r="X251" i="2"/>
  <c r="Y251" i="2" s="1"/>
  <c r="W251" i="2"/>
  <c r="Q251" i="2"/>
  <c r="R251" i="2" s="1"/>
  <c r="S251" i="2" s="1"/>
  <c r="X250" i="2"/>
  <c r="Y250" i="2" s="1"/>
  <c r="W250" i="2"/>
  <c r="Q250" i="2"/>
  <c r="X249" i="2"/>
  <c r="Y249" i="2" s="1"/>
  <c r="W249" i="2"/>
  <c r="T249" i="2"/>
  <c r="Q249" i="2"/>
  <c r="R249" i="2" s="1"/>
  <c r="S249" i="2" s="1"/>
  <c r="X248" i="2"/>
  <c r="Y248" i="2" s="1"/>
  <c r="W248" i="2"/>
  <c r="T248" i="2"/>
  <c r="Q248" i="2"/>
  <c r="R248" i="2" s="1"/>
  <c r="S248" i="2" s="1"/>
  <c r="X247" i="2"/>
  <c r="Y247" i="2" s="1"/>
  <c r="Q247" i="2"/>
  <c r="U247" i="2" s="1"/>
  <c r="X246" i="2"/>
  <c r="Y246" i="2" s="1"/>
  <c r="W246" i="2"/>
  <c r="Q246" i="2"/>
  <c r="T246" i="2" s="1"/>
  <c r="U246" i="2" s="1"/>
  <c r="X245" i="2"/>
  <c r="Y245" i="2" s="1"/>
  <c r="W245" i="2"/>
  <c r="Q245" i="2"/>
  <c r="R245" i="2" s="1"/>
  <c r="S245" i="2" s="1"/>
  <c r="X244" i="2"/>
  <c r="Y244" i="2" s="1"/>
  <c r="W244" i="2"/>
  <c r="T244" i="2"/>
  <c r="Q244" i="2"/>
  <c r="R244" i="2" s="1"/>
  <c r="S244" i="2" s="1"/>
  <c r="X243" i="2"/>
  <c r="Y243" i="2" s="1"/>
  <c r="W243" i="2"/>
  <c r="Q243" i="2"/>
  <c r="R243" i="2" s="1"/>
  <c r="S243" i="2" s="1"/>
  <c r="X242" i="2"/>
  <c r="Y242" i="2" s="1"/>
  <c r="W242" i="2"/>
  <c r="T242" i="2"/>
  <c r="Q242" i="2"/>
  <c r="R242" i="2" s="1"/>
  <c r="S242" i="2" s="1"/>
  <c r="X241" i="2"/>
  <c r="Y241" i="2" s="1"/>
  <c r="W241" i="2"/>
  <c r="Q241" i="2"/>
  <c r="U241" i="2" s="1"/>
  <c r="X240" i="2"/>
  <c r="Y240" i="2" s="1"/>
  <c r="W240" i="2"/>
  <c r="Q240" i="2"/>
  <c r="T240" i="2" s="1"/>
  <c r="U240" i="2" s="1"/>
  <c r="X239" i="2"/>
  <c r="Y239" i="2" s="1"/>
  <c r="W239" i="2"/>
  <c r="T239" i="2"/>
  <c r="Q239" i="2"/>
  <c r="X238" i="2"/>
  <c r="Y238" i="2" s="1"/>
  <c r="W238" i="2"/>
  <c r="T238" i="2"/>
  <c r="Q238" i="2"/>
  <c r="R238" i="2" s="1"/>
  <c r="S238" i="2" s="1"/>
  <c r="X237" i="2"/>
  <c r="Y237" i="2" s="1"/>
  <c r="W237" i="2"/>
  <c r="Q237" i="2"/>
  <c r="R237" i="2" s="1"/>
  <c r="S237" i="2" s="1"/>
  <c r="X236" i="2"/>
  <c r="Y236" i="2" s="1"/>
  <c r="W236" i="2"/>
  <c r="Q236" i="2"/>
  <c r="R236" i="2" s="1"/>
  <c r="S236" i="2" s="1"/>
  <c r="X235" i="2"/>
  <c r="Y235" i="2" s="1"/>
  <c r="W235" i="2"/>
  <c r="Q235" i="2"/>
  <c r="X234" i="2"/>
  <c r="Y234" i="2" s="1"/>
  <c r="W234" i="2"/>
  <c r="T234" i="2"/>
  <c r="Q234" i="2"/>
  <c r="R234" i="2" s="1"/>
  <c r="S234" i="2" s="1"/>
  <c r="X233" i="2"/>
  <c r="Y233" i="2" s="1"/>
  <c r="Q233" i="2"/>
  <c r="U233" i="2" s="1"/>
  <c r="X232" i="2"/>
  <c r="Y232" i="2" s="1"/>
  <c r="W232" i="2"/>
  <c r="Q232" i="2"/>
  <c r="T232" i="2" s="1"/>
  <c r="U232" i="2" s="1"/>
  <c r="X231" i="2"/>
  <c r="Y231" i="2" s="1"/>
  <c r="W231" i="2"/>
  <c r="Q231" i="2"/>
  <c r="T231" i="2" s="1"/>
  <c r="U231" i="2" s="1"/>
  <c r="X230" i="2"/>
  <c r="Y230" i="2" s="1"/>
  <c r="W230" i="2"/>
  <c r="Q230" i="2"/>
  <c r="T230" i="2" s="1"/>
  <c r="U230" i="2" s="1"/>
  <c r="X229" i="2"/>
  <c r="Y229" i="2" s="1"/>
  <c r="W229" i="2"/>
  <c r="Q229" i="2"/>
  <c r="T229" i="2" s="1"/>
  <c r="U229" i="2" s="1"/>
  <c r="X228" i="2"/>
  <c r="Y228" i="2" s="1"/>
  <c r="W228" i="2"/>
  <c r="Q228" i="2"/>
  <c r="T228" i="2" s="1"/>
  <c r="U228" i="2" s="1"/>
  <c r="X227" i="2"/>
  <c r="Y227" i="2" s="1"/>
  <c r="W227" i="2"/>
  <c r="Q227" i="2"/>
  <c r="T227" i="2" s="1"/>
  <c r="U227" i="2" s="1"/>
  <c r="X226" i="2"/>
  <c r="Y226" i="2" s="1"/>
  <c r="W226" i="2"/>
  <c r="Q226" i="2"/>
  <c r="T226" i="2" s="1"/>
  <c r="U226" i="2" s="1"/>
  <c r="X225" i="2"/>
  <c r="Y225" i="2" s="1"/>
  <c r="W225" i="2"/>
  <c r="Q225" i="2"/>
  <c r="T225" i="2" s="1"/>
  <c r="U225" i="2" s="1"/>
  <c r="X224" i="2"/>
  <c r="Y224" i="2" s="1"/>
  <c r="Q224" i="2"/>
  <c r="X223" i="2"/>
  <c r="Y223" i="2" s="1"/>
  <c r="W223" i="2"/>
  <c r="Q223" i="2"/>
  <c r="R223" i="2" s="1"/>
  <c r="S223" i="2" s="1"/>
  <c r="X222" i="2"/>
  <c r="Y222" i="2" s="1"/>
  <c r="W222" i="2"/>
  <c r="Q222" i="2"/>
  <c r="X221" i="2"/>
  <c r="Y221" i="2" s="1"/>
  <c r="Q221" i="2"/>
  <c r="U221" i="2" s="1"/>
  <c r="X220" i="2"/>
  <c r="Y220" i="2" s="1"/>
  <c r="W220" i="2"/>
  <c r="Q220" i="2"/>
  <c r="R220" i="2" s="1"/>
  <c r="S220" i="2" s="1"/>
  <c r="X219" i="2"/>
  <c r="Y219" i="2" s="1"/>
  <c r="W219" i="2"/>
  <c r="Q219" i="2"/>
  <c r="R219" i="2" s="1"/>
  <c r="S219" i="2" s="1"/>
  <c r="X218" i="2"/>
  <c r="Y218" i="2" s="1"/>
  <c r="W218" i="2"/>
  <c r="Q218" i="2"/>
  <c r="R218" i="2" s="1"/>
  <c r="S218" i="2" s="1"/>
  <c r="X217" i="2"/>
  <c r="Y217" i="2" s="1"/>
  <c r="W217" i="2"/>
  <c r="Q217" i="2"/>
  <c r="X216" i="2"/>
  <c r="Y216" i="2" s="1"/>
  <c r="W216" i="2"/>
  <c r="Q216" i="2"/>
  <c r="X215" i="2"/>
  <c r="Y215" i="2" s="1"/>
  <c r="W215" i="2"/>
  <c r="Q215" i="2"/>
  <c r="R215" i="2" s="1"/>
  <c r="S215" i="2" s="1"/>
  <c r="X213" i="2"/>
  <c r="Y213" i="2" s="1"/>
  <c r="W213" i="2"/>
  <c r="Q213" i="2"/>
  <c r="X212" i="2"/>
  <c r="Y212" i="2" s="1"/>
  <c r="W212" i="2"/>
  <c r="Q212" i="2"/>
  <c r="X211" i="2"/>
  <c r="Y211" i="2" s="1"/>
  <c r="W211" i="2"/>
  <c r="Q211" i="2"/>
  <c r="X210" i="2"/>
  <c r="Y210" i="2" s="1"/>
  <c r="Q210" i="2"/>
  <c r="R210" i="2" s="1"/>
  <c r="S210" i="2" s="1"/>
  <c r="X209" i="2"/>
  <c r="Y209" i="2" s="1"/>
  <c r="W209" i="2"/>
  <c r="Q209" i="2"/>
  <c r="R209" i="2" s="1"/>
  <c r="S209" i="2" s="1"/>
  <c r="X208" i="2"/>
  <c r="Y208" i="2" s="1"/>
  <c r="W208" i="2"/>
  <c r="Q208" i="2"/>
  <c r="X207" i="2"/>
  <c r="Y207" i="2" s="1"/>
  <c r="W207" i="2"/>
  <c r="Q207" i="2"/>
  <c r="X206" i="2"/>
  <c r="Y206" i="2" s="1"/>
  <c r="W206" i="2"/>
  <c r="Q206" i="2"/>
  <c r="X205" i="2"/>
  <c r="Y205" i="2" s="1"/>
  <c r="W205" i="2"/>
  <c r="Q205" i="2"/>
  <c r="T205" i="2" s="1"/>
  <c r="X204" i="2"/>
  <c r="Y204" i="2" s="1"/>
  <c r="W204" i="2"/>
  <c r="Q204" i="2"/>
  <c r="X203" i="2"/>
  <c r="Y203" i="2" s="1"/>
  <c r="W203" i="2"/>
  <c r="Q203" i="2"/>
  <c r="R203" i="2" s="1"/>
  <c r="S203" i="2" s="1"/>
  <c r="X202" i="2"/>
  <c r="Y202" i="2" s="1"/>
  <c r="W202" i="2"/>
  <c r="Q202" i="2"/>
  <c r="X201" i="2"/>
  <c r="Y201" i="2" s="1"/>
  <c r="W201" i="2"/>
  <c r="Q201" i="2"/>
  <c r="R201" i="2" s="1"/>
  <c r="S201" i="2" s="1"/>
  <c r="X200" i="2"/>
  <c r="Y200" i="2" s="1"/>
  <c r="W200" i="2"/>
  <c r="Q200" i="2"/>
  <c r="X199" i="2"/>
  <c r="Y199" i="2" s="1"/>
  <c r="W199" i="2"/>
  <c r="Q199" i="2"/>
  <c r="X198" i="2"/>
  <c r="Y198" i="2" s="1"/>
  <c r="W198" i="2"/>
  <c r="Q198" i="2"/>
  <c r="U198" i="2" s="1"/>
  <c r="X197" i="2"/>
  <c r="Y197" i="2" s="1"/>
  <c r="W197" i="2"/>
  <c r="Q197" i="2"/>
  <c r="X195" i="2"/>
  <c r="Y195" i="2" s="1"/>
  <c r="W195" i="2"/>
  <c r="Q195" i="2"/>
  <c r="R195" i="2" s="1"/>
  <c r="S195" i="2" s="1"/>
  <c r="X194" i="2"/>
  <c r="Y194" i="2" s="1"/>
  <c r="Q194" i="2"/>
  <c r="U194" i="2" s="1"/>
  <c r="X163" i="2"/>
  <c r="Y163" i="2" s="1"/>
  <c r="W163" i="2"/>
  <c r="T163" i="2"/>
  <c r="Q163" i="2"/>
  <c r="R163" i="2" s="1"/>
  <c r="S163" i="2" s="1"/>
  <c r="X162" i="2"/>
  <c r="Y162" i="2" s="1"/>
  <c r="W162" i="2"/>
  <c r="Q162" i="2"/>
  <c r="X161" i="2"/>
  <c r="Y161" i="2" s="1"/>
  <c r="W161" i="2"/>
  <c r="Q161" i="2"/>
  <c r="T161" i="2" s="1"/>
  <c r="U161" i="2" s="1"/>
  <c r="X160" i="2"/>
  <c r="Y160" i="2" s="1"/>
  <c r="W160" i="2"/>
  <c r="Q160" i="2"/>
  <c r="R160" i="2" s="1"/>
  <c r="S160" i="2" s="1"/>
  <c r="X159" i="2"/>
  <c r="Y159" i="2" s="1"/>
  <c r="W159" i="2"/>
  <c r="T159" i="2"/>
  <c r="Q159" i="2"/>
  <c r="R159" i="2" s="1"/>
  <c r="S159" i="2" s="1"/>
  <c r="X158" i="2"/>
  <c r="Y158" i="2" s="1"/>
  <c r="W158" i="2"/>
  <c r="Q158" i="2"/>
  <c r="R158" i="2" s="1"/>
  <c r="S158" i="2" s="1"/>
  <c r="X157" i="2"/>
  <c r="Y157" i="2" s="1"/>
  <c r="W157" i="2"/>
  <c r="Q157" i="2"/>
  <c r="X156" i="2"/>
  <c r="Y156" i="2" s="1"/>
  <c r="W156" i="2"/>
  <c r="Q156" i="2"/>
  <c r="X155" i="2"/>
  <c r="Y155" i="2" s="1"/>
  <c r="W155" i="2"/>
  <c r="Q155" i="2"/>
  <c r="U155" i="2" s="1"/>
  <c r="X154" i="2"/>
  <c r="Y154" i="2" s="1"/>
  <c r="W154" i="2"/>
  <c r="Q154" i="2"/>
  <c r="R154" i="2" s="1"/>
  <c r="S154" i="2" s="1"/>
  <c r="X153" i="2"/>
  <c r="Y153" i="2" s="1"/>
  <c r="W153" i="2"/>
  <c r="Q153" i="2"/>
  <c r="R153" i="2" s="1"/>
  <c r="S153" i="2" s="1"/>
  <c r="Q152" i="2"/>
  <c r="Q151" i="2"/>
  <c r="T151" i="2" s="1"/>
  <c r="U151" i="2" s="1"/>
  <c r="Q150" i="2"/>
  <c r="U150" i="2" s="1"/>
  <c r="Q149" i="2"/>
  <c r="U149" i="2" s="1"/>
  <c r="X148" i="2"/>
  <c r="Y148" i="2" s="1"/>
  <c r="Q148" i="2"/>
  <c r="R148" i="2" s="1"/>
  <c r="S148" i="2" s="1"/>
  <c r="X147" i="2"/>
  <c r="Y147" i="2" s="1"/>
  <c r="W147" i="2"/>
  <c r="Q147" i="2"/>
  <c r="X146" i="2"/>
  <c r="Y146" i="2" s="1"/>
  <c r="W146" i="2"/>
  <c r="Q146" i="2"/>
  <c r="R146" i="2" s="1"/>
  <c r="S146" i="2" s="1"/>
  <c r="X145" i="2"/>
  <c r="Y145" i="2" s="1"/>
  <c r="W145" i="2"/>
  <c r="Q145" i="2"/>
  <c r="R145" i="2" s="1"/>
  <c r="S145" i="2" s="1"/>
  <c r="X144" i="2"/>
  <c r="Y144" i="2" s="1"/>
  <c r="W144" i="2"/>
  <c r="Q144" i="2"/>
  <c r="R144" i="2" s="1"/>
  <c r="S144" i="2" s="1"/>
  <c r="X143" i="2"/>
  <c r="Y143" i="2" s="1"/>
  <c r="Q143" i="2"/>
  <c r="R143" i="2" s="1"/>
  <c r="S143" i="2" s="1"/>
  <c r="X142" i="2"/>
  <c r="Y142" i="2" s="1"/>
  <c r="W142" i="2"/>
  <c r="Q142" i="2"/>
  <c r="R142" i="2" s="1"/>
  <c r="S142" i="2" s="1"/>
  <c r="X141" i="2"/>
  <c r="Y141" i="2" s="1"/>
  <c r="W141" i="2"/>
  <c r="Q141" i="2"/>
  <c r="R141" i="2" s="1"/>
  <c r="S141" i="2" s="1"/>
  <c r="X140" i="2"/>
  <c r="Y140" i="2" s="1"/>
  <c r="W140" i="2"/>
  <c r="Q140" i="2"/>
  <c r="U140" i="2" s="1"/>
  <c r="X139" i="2"/>
  <c r="Y139" i="2" s="1"/>
  <c r="W139" i="2"/>
  <c r="Q139" i="2"/>
  <c r="U139" i="2" s="1"/>
  <c r="X138" i="2"/>
  <c r="Y138" i="2" s="1"/>
  <c r="W138" i="2"/>
  <c r="Q138" i="2"/>
  <c r="T138" i="2" s="1"/>
  <c r="U138" i="2" s="1"/>
  <c r="X137" i="2"/>
  <c r="Y137" i="2" s="1"/>
  <c r="W137" i="2"/>
  <c r="Q137" i="2"/>
  <c r="T137" i="2" s="1"/>
  <c r="U137" i="2" s="1"/>
  <c r="X136" i="2"/>
  <c r="Y136" i="2" s="1"/>
  <c r="W136" i="2"/>
  <c r="Q136" i="2"/>
  <c r="R136" i="2" s="1"/>
  <c r="S136" i="2" s="1"/>
  <c r="X135" i="2"/>
  <c r="Y135" i="2" s="1"/>
  <c r="W135" i="2"/>
  <c r="Q135" i="2"/>
  <c r="U135" i="2" s="1"/>
  <c r="X134" i="2"/>
  <c r="Y134" i="2" s="1"/>
  <c r="W134" i="2"/>
  <c r="Q134" i="2"/>
  <c r="U134" i="2" s="1"/>
  <c r="X133" i="2"/>
  <c r="Y133" i="2" s="1"/>
  <c r="W133" i="2"/>
  <c r="Q133" i="2"/>
  <c r="U133" i="2" s="1"/>
  <c r="X132" i="2"/>
  <c r="Y132" i="2" s="1"/>
  <c r="W132" i="2"/>
  <c r="Q132" i="2"/>
  <c r="T132" i="2" s="1"/>
  <c r="U132" i="2" s="1"/>
  <c r="X131" i="2"/>
  <c r="Y131" i="2" s="1"/>
  <c r="W131" i="2"/>
  <c r="Q131" i="2"/>
  <c r="X130" i="2"/>
  <c r="Y130" i="2" s="1"/>
  <c r="W130" i="2"/>
  <c r="Q130" i="2"/>
  <c r="X129" i="2"/>
  <c r="Y129" i="2" s="1"/>
  <c r="Q129" i="2"/>
  <c r="U129" i="2" s="1"/>
  <c r="X128" i="2"/>
  <c r="Y128" i="2" s="1"/>
  <c r="W128" i="2"/>
  <c r="Q128" i="2"/>
  <c r="T128" i="2" s="1"/>
  <c r="X127" i="2"/>
  <c r="Y127" i="2" s="1"/>
  <c r="W127" i="2"/>
  <c r="Q127" i="2"/>
  <c r="X126" i="2"/>
  <c r="Y126" i="2" s="1"/>
  <c r="W126" i="2"/>
  <c r="Q126" i="2"/>
  <c r="X125" i="2"/>
  <c r="Y125" i="2" s="1"/>
  <c r="W125" i="2"/>
  <c r="Q125" i="2"/>
  <c r="X124" i="2"/>
  <c r="Y124" i="2" s="1"/>
  <c r="W124" i="2"/>
  <c r="Q124" i="2"/>
  <c r="X123" i="2"/>
  <c r="Y123" i="2" s="1"/>
  <c r="W123" i="2"/>
  <c r="Q123" i="2"/>
  <c r="X122" i="2"/>
  <c r="Y122" i="2" s="1"/>
  <c r="W122" i="2"/>
  <c r="Q122" i="2"/>
  <c r="T122" i="2" s="1"/>
  <c r="X121" i="2"/>
  <c r="Y121" i="2" s="1"/>
  <c r="W121" i="2"/>
  <c r="Q121" i="2"/>
  <c r="T121" i="2" s="1"/>
  <c r="X120" i="2"/>
  <c r="Y120" i="2" s="1"/>
  <c r="W120" i="2"/>
  <c r="Q120" i="2"/>
  <c r="X119" i="2"/>
  <c r="Y119" i="2" s="1"/>
  <c r="W119" i="2"/>
  <c r="Q119" i="2"/>
  <c r="X118" i="2"/>
  <c r="Y118" i="2" s="1"/>
  <c r="W118" i="2"/>
  <c r="Q118" i="2"/>
  <c r="X117" i="2"/>
  <c r="Y117" i="2" s="1"/>
  <c r="W117" i="2"/>
  <c r="Q117" i="2"/>
  <c r="X116" i="2"/>
  <c r="Y116" i="2" s="1"/>
  <c r="W116" i="2"/>
  <c r="Q116" i="2"/>
  <c r="X115" i="2"/>
  <c r="Y115" i="2" s="1"/>
  <c r="W115" i="2"/>
  <c r="Q115" i="2"/>
  <c r="X114" i="2"/>
  <c r="Y114" i="2" s="1"/>
  <c r="W114" i="2"/>
  <c r="Q114" i="2"/>
  <c r="X113" i="2"/>
  <c r="Y113" i="2" s="1"/>
  <c r="W113" i="2"/>
  <c r="Q113" i="2"/>
  <c r="X112" i="2"/>
  <c r="Y112" i="2" s="1"/>
  <c r="W112" i="2"/>
  <c r="Q112" i="2"/>
  <c r="X111" i="2"/>
  <c r="Y111" i="2" s="1"/>
  <c r="W111" i="2"/>
  <c r="Q111" i="2"/>
  <c r="X110" i="2"/>
  <c r="Y110" i="2" s="1"/>
  <c r="W110" i="2"/>
  <c r="Q110" i="2"/>
  <c r="X109" i="2"/>
  <c r="Y109" i="2" s="1"/>
  <c r="W109" i="2"/>
  <c r="Q109" i="2"/>
  <c r="X108" i="2"/>
  <c r="Y108" i="2" s="1"/>
  <c r="W108" i="2"/>
  <c r="X107" i="2"/>
  <c r="Y107" i="2" s="1"/>
  <c r="Q107" i="2"/>
  <c r="U107" i="2" s="1"/>
  <c r="X106" i="2"/>
  <c r="Y106" i="2" s="1"/>
  <c r="W106" i="2"/>
  <c r="T106" i="2"/>
  <c r="Q106" i="2"/>
  <c r="R106" i="2" s="1"/>
  <c r="S106" i="2" s="1"/>
  <c r="X105" i="2"/>
  <c r="Y105" i="2" s="1"/>
  <c r="W105" i="2"/>
  <c r="Q105" i="2"/>
  <c r="U105" i="2" s="1"/>
  <c r="X104" i="2"/>
  <c r="Y104" i="2" s="1"/>
  <c r="W104" i="2"/>
  <c r="Q104" i="2"/>
  <c r="X103" i="2"/>
  <c r="Y103" i="2" s="1"/>
  <c r="W103" i="2"/>
  <c r="Q103" i="2"/>
  <c r="X102" i="2"/>
  <c r="Y102" i="2" s="1"/>
  <c r="W102" i="2"/>
  <c r="Q102" i="2"/>
  <c r="X101" i="2"/>
  <c r="Y101" i="2" s="1"/>
  <c r="W101" i="2"/>
  <c r="Q101" i="2"/>
  <c r="X100" i="2"/>
  <c r="Y100" i="2" s="1"/>
  <c r="W100" i="2"/>
  <c r="Q100" i="2"/>
  <c r="X99" i="2"/>
  <c r="Y99" i="2" s="1"/>
  <c r="W99" i="2"/>
  <c r="Q99" i="2"/>
  <c r="R99" i="2" s="1"/>
  <c r="S99" i="2" s="1"/>
  <c r="X98" i="2"/>
  <c r="Y98" i="2" s="1"/>
  <c r="W98" i="2"/>
  <c r="Q98" i="2"/>
  <c r="X97" i="2"/>
  <c r="Y97" i="2" s="1"/>
  <c r="W97" i="2"/>
  <c r="Q97" i="2"/>
  <c r="X96" i="2"/>
  <c r="Y96" i="2" s="1"/>
  <c r="W96" i="2"/>
  <c r="Q96" i="2"/>
  <c r="U96" i="2" s="1"/>
  <c r="X95" i="2"/>
  <c r="Y95" i="2" s="1"/>
  <c r="W95" i="2"/>
  <c r="Q95" i="2"/>
  <c r="T95" i="2" s="1"/>
  <c r="U95" i="2" s="1"/>
  <c r="X94" i="2"/>
  <c r="Y94" i="2" s="1"/>
  <c r="Q94" i="2"/>
  <c r="R94" i="2" s="1"/>
  <c r="S94" i="2" s="1"/>
  <c r="X93" i="2"/>
  <c r="Y93" i="2" s="1"/>
  <c r="W93" i="2"/>
  <c r="Q93" i="2"/>
  <c r="U93" i="2" s="1"/>
  <c r="X92" i="2"/>
  <c r="Y92" i="2" s="1"/>
  <c r="W92" i="2"/>
  <c r="Q92" i="2"/>
  <c r="T92" i="2" s="1"/>
  <c r="U92" i="2" s="1"/>
  <c r="X91" i="2"/>
  <c r="Y91" i="2" s="1"/>
  <c r="W91" i="2"/>
  <c r="Q91" i="2"/>
  <c r="T91" i="2" s="1"/>
  <c r="U91" i="2" s="1"/>
  <c r="X90" i="2"/>
  <c r="Y90" i="2" s="1"/>
  <c r="W90" i="2"/>
  <c r="T90" i="2"/>
  <c r="Q90" i="2"/>
  <c r="R90" i="2" s="1"/>
  <c r="S90" i="2" s="1"/>
  <c r="X89" i="2"/>
  <c r="Y89" i="2" s="1"/>
  <c r="W89" i="2"/>
  <c r="Q89" i="2"/>
  <c r="T89" i="2" s="1"/>
  <c r="U89" i="2" s="1"/>
  <c r="X88" i="2"/>
  <c r="Y88" i="2" s="1"/>
  <c r="W88" i="2"/>
  <c r="Q88" i="2"/>
  <c r="T88" i="2" s="1"/>
  <c r="U88" i="2" s="1"/>
  <c r="X87" i="2"/>
  <c r="Y87" i="2" s="1"/>
  <c r="Q87" i="2"/>
  <c r="R87" i="2" s="1"/>
  <c r="S87" i="2" s="1"/>
  <c r="X86" i="2"/>
  <c r="Y86" i="2" s="1"/>
  <c r="W86" i="2"/>
  <c r="Q86" i="2"/>
  <c r="R86" i="2" s="1"/>
  <c r="S86" i="2" s="1"/>
  <c r="Y85" i="2"/>
  <c r="W85" i="2"/>
  <c r="T85" i="2"/>
  <c r="Q85" i="2"/>
  <c r="R85" i="2" s="1"/>
  <c r="S85" i="2" s="1"/>
  <c r="X84" i="2"/>
  <c r="Y84" i="2" s="1"/>
  <c r="W84" i="2"/>
  <c r="Q84" i="2"/>
  <c r="X83" i="2"/>
  <c r="Y83" i="2" s="1"/>
  <c r="W83" i="2"/>
  <c r="Q83" i="2"/>
  <c r="X82" i="2"/>
  <c r="Y82" i="2" s="1"/>
  <c r="W82" i="2"/>
  <c r="Q82" i="2"/>
  <c r="X81" i="2"/>
  <c r="Y81" i="2" s="1"/>
  <c r="W81" i="2"/>
  <c r="Q81" i="2"/>
  <c r="X80" i="2"/>
  <c r="Y80" i="2" s="1"/>
  <c r="W80" i="2"/>
  <c r="Q80" i="2"/>
  <c r="X79" i="2"/>
  <c r="Y79" i="2" s="1"/>
  <c r="W79" i="2"/>
  <c r="Q79" i="2"/>
  <c r="X78" i="2"/>
  <c r="Y78" i="2" s="1"/>
  <c r="W78" i="2"/>
  <c r="T78" i="2"/>
  <c r="Q78" i="2"/>
  <c r="R78" i="2" s="1"/>
  <c r="S78" i="2" s="1"/>
  <c r="X77" i="2"/>
  <c r="Y77" i="2" s="1"/>
  <c r="W77" i="2"/>
  <c r="T77" i="2"/>
  <c r="Q77" i="2"/>
  <c r="R77" i="2" s="1"/>
  <c r="S77" i="2" s="1"/>
  <c r="X76" i="2"/>
  <c r="Y76" i="2" s="1"/>
  <c r="Q76" i="2"/>
  <c r="U76" i="2" s="1"/>
  <c r="Q75" i="2"/>
  <c r="T75" i="2" s="1"/>
  <c r="U75" i="2" s="1"/>
  <c r="Q74" i="2"/>
  <c r="T74" i="2" s="1"/>
  <c r="U74" i="2" s="1"/>
  <c r="J73" i="2"/>
  <c r="J1252" i="2" s="1"/>
  <c r="H73" i="2"/>
  <c r="H1252" i="2" s="1"/>
  <c r="G73" i="2"/>
  <c r="G1252" i="2" s="1"/>
  <c r="X72" i="2"/>
  <c r="Y72" i="2" s="1"/>
  <c r="W72" i="2"/>
  <c r="X71" i="2"/>
  <c r="Y71" i="2" s="1"/>
  <c r="W71" i="2"/>
  <c r="Q71" i="2"/>
  <c r="X70" i="2"/>
  <c r="Y70" i="2" s="1"/>
  <c r="W70" i="2"/>
  <c r="Q70" i="2"/>
  <c r="U70" i="2" s="1"/>
  <c r="X69" i="2"/>
  <c r="Y69" i="2" s="1"/>
  <c r="W69" i="2"/>
  <c r="Q69" i="2"/>
  <c r="X68" i="2"/>
  <c r="Y68" i="2" s="1"/>
  <c r="W68" i="2"/>
  <c r="Q68" i="2"/>
  <c r="U68" i="2" s="1"/>
  <c r="X67" i="2"/>
  <c r="Y67" i="2" s="1"/>
  <c r="W67" i="2"/>
  <c r="Q67" i="2"/>
  <c r="X66" i="2"/>
  <c r="Y66" i="2" s="1"/>
  <c r="W66" i="2"/>
  <c r="Q66" i="2"/>
  <c r="X65" i="2"/>
  <c r="Y65" i="2" s="1"/>
  <c r="W65" i="2"/>
  <c r="Q65" i="2"/>
  <c r="R65" i="2" s="1"/>
  <c r="S65" i="2" s="1"/>
  <c r="X64" i="2"/>
  <c r="Y64" i="2" s="1"/>
  <c r="Q64" i="2"/>
  <c r="U64" i="2" s="1"/>
  <c r="X63" i="2"/>
  <c r="Y63" i="2" s="1"/>
  <c r="W63" i="2"/>
  <c r="T63" i="2"/>
  <c r="Q63" i="2"/>
  <c r="R63" i="2" s="1"/>
  <c r="S63" i="2" s="1"/>
  <c r="X62" i="2"/>
  <c r="Y62" i="2" s="1"/>
  <c r="W62" i="2"/>
  <c r="Q62" i="2"/>
  <c r="T62" i="2" s="1"/>
  <c r="U62" i="2" s="1"/>
  <c r="X61" i="2"/>
  <c r="Y61" i="2" s="1"/>
  <c r="W61" i="2"/>
  <c r="Q61" i="2"/>
  <c r="U61" i="2" s="1"/>
  <c r="X60" i="2"/>
  <c r="Y60" i="2" s="1"/>
  <c r="W60" i="2"/>
  <c r="Q60" i="2"/>
  <c r="U60" i="2" s="1"/>
  <c r="X59" i="2"/>
  <c r="Y59" i="2" s="1"/>
  <c r="W59" i="2"/>
  <c r="Q59" i="2"/>
  <c r="X58" i="2"/>
  <c r="Y58" i="2" s="1"/>
  <c r="W58" i="2"/>
  <c r="Q58" i="2"/>
  <c r="X57" i="2"/>
  <c r="Y57" i="2" s="1"/>
  <c r="W57" i="2"/>
  <c r="Q57" i="2"/>
  <c r="X56" i="2"/>
  <c r="Y56" i="2" s="1"/>
  <c r="W56" i="2"/>
  <c r="Q56" i="2"/>
  <c r="U56" i="2" s="1"/>
  <c r="X55" i="2"/>
  <c r="Y55" i="2" s="1"/>
  <c r="W55" i="2"/>
  <c r="Q55" i="2"/>
  <c r="U55" i="2" s="1"/>
  <c r="X54" i="2"/>
  <c r="Y54" i="2" s="1"/>
  <c r="W54" i="2"/>
  <c r="Q54" i="2"/>
  <c r="U54" i="2" s="1"/>
  <c r="X53" i="2"/>
  <c r="Y53" i="2" s="1"/>
  <c r="Q53" i="2"/>
  <c r="U53" i="2" s="1"/>
  <c r="X52" i="2"/>
  <c r="Y52" i="2" s="1"/>
  <c r="W52" i="2"/>
  <c r="Q52" i="2"/>
  <c r="U52" i="2" s="1"/>
  <c r="X51" i="2"/>
  <c r="Y51" i="2" s="1"/>
  <c r="W51" i="2"/>
  <c r="Q51" i="2"/>
  <c r="R51" i="2" s="1"/>
  <c r="S51" i="2" s="1"/>
  <c r="X50" i="2"/>
  <c r="Y50" i="2" s="1"/>
  <c r="W50" i="2"/>
  <c r="Q50" i="2"/>
  <c r="U50" i="2" s="1"/>
  <c r="X49" i="2"/>
  <c r="Y49" i="2" s="1"/>
  <c r="W49" i="2"/>
  <c r="Q49" i="2"/>
  <c r="U49" i="2" s="1"/>
  <c r="X48" i="2"/>
  <c r="Y48" i="2" s="1"/>
  <c r="W48" i="2"/>
  <c r="Q48" i="2"/>
  <c r="X47" i="2"/>
  <c r="Y47" i="2" s="1"/>
  <c r="W47" i="2"/>
  <c r="X46" i="2"/>
  <c r="Y46" i="2" s="1"/>
  <c r="W46" i="2"/>
  <c r="Q46" i="2"/>
  <c r="X45" i="2"/>
  <c r="Y45" i="2" s="1"/>
  <c r="W45" i="2"/>
  <c r="Q45" i="2"/>
  <c r="U45" i="2" s="1"/>
  <c r="X44" i="2"/>
  <c r="Y44" i="2" s="1"/>
  <c r="W44" i="2"/>
  <c r="Q44" i="2"/>
  <c r="R44" i="2" s="1"/>
  <c r="S44" i="2" s="1"/>
  <c r="X43" i="2"/>
  <c r="Y43" i="2" s="1"/>
  <c r="W43" i="2"/>
  <c r="Q43" i="2"/>
  <c r="X42" i="2"/>
  <c r="Y42" i="2" s="1"/>
  <c r="W42" i="2"/>
  <c r="Q42" i="2"/>
  <c r="X41" i="2"/>
  <c r="Y41" i="2" s="1"/>
  <c r="W41" i="2"/>
  <c r="Q41" i="2"/>
  <c r="R41" i="2" s="1"/>
  <c r="S41" i="2" s="1"/>
  <c r="X40" i="2"/>
  <c r="Y40" i="2" s="1"/>
  <c r="W40" i="2"/>
  <c r="Q40" i="2"/>
  <c r="U40" i="2" s="1"/>
  <c r="X39" i="2"/>
  <c r="Y39" i="2" s="1"/>
  <c r="W39" i="2"/>
  <c r="U39" i="2"/>
  <c r="X38" i="2"/>
  <c r="Y38" i="2" s="1"/>
  <c r="W38" i="2"/>
  <c r="T38" i="2"/>
  <c r="Q38" i="2"/>
  <c r="X37" i="2"/>
  <c r="Y37" i="2" s="1"/>
  <c r="W37" i="2"/>
  <c r="T37" i="2"/>
  <c r="Q37" i="2"/>
  <c r="R37" i="2" s="1"/>
  <c r="S37" i="2" s="1"/>
  <c r="X35" i="2"/>
  <c r="Y35" i="2" s="1"/>
  <c r="W35" i="2"/>
  <c r="Q35" i="2"/>
  <c r="U35" i="2" s="1"/>
  <c r="X34" i="2"/>
  <c r="Y34" i="2" s="1"/>
  <c r="W34" i="2"/>
  <c r="Q34" i="2"/>
  <c r="U34" i="2" s="1"/>
  <c r="X33" i="2"/>
  <c r="Y33" i="2" s="1"/>
  <c r="W33" i="2"/>
  <c r="T33" i="2"/>
  <c r="Q33" i="2"/>
  <c r="R33" i="2" s="1"/>
  <c r="S33" i="2" s="1"/>
  <c r="X32" i="2"/>
  <c r="Y32" i="2" s="1"/>
  <c r="W32" i="2"/>
  <c r="Q32" i="2"/>
  <c r="T32" i="2" s="1"/>
  <c r="U32" i="2" s="1"/>
  <c r="X31" i="2"/>
  <c r="Y31" i="2" s="1"/>
  <c r="W31" i="2"/>
  <c r="Q31" i="2"/>
  <c r="U31" i="2" s="1"/>
  <c r="X30" i="2"/>
  <c r="Y30" i="2" s="1"/>
  <c r="W30" i="2"/>
  <c r="Q30" i="2"/>
  <c r="U30" i="2" s="1"/>
  <c r="X29" i="2"/>
  <c r="Y29" i="2" s="1"/>
  <c r="W29" i="2"/>
  <c r="Q29" i="2"/>
  <c r="R29" i="2" s="1"/>
  <c r="S29" i="2" s="1"/>
  <c r="X28" i="2"/>
  <c r="Y28" i="2" s="1"/>
  <c r="Q28" i="2"/>
  <c r="R28" i="2" s="1"/>
  <c r="S28" i="2" s="1"/>
  <c r="X27" i="2"/>
  <c r="Y27" i="2" s="1"/>
  <c r="W27" i="2"/>
  <c r="Q27" i="2"/>
  <c r="R27" i="2" s="1"/>
  <c r="S27" i="2" s="1"/>
  <c r="X26" i="2"/>
  <c r="Y26" i="2" s="1"/>
  <c r="W26" i="2"/>
  <c r="Q26" i="2"/>
  <c r="R26" i="2" s="1"/>
  <c r="S26" i="2" s="1"/>
  <c r="X25" i="2"/>
  <c r="Y25" i="2" s="1"/>
  <c r="W25" i="2"/>
  <c r="U25" i="2"/>
  <c r="X24" i="2"/>
  <c r="Y24" i="2" s="1"/>
  <c r="W24" i="2"/>
  <c r="Q24" i="2"/>
  <c r="X23" i="2"/>
  <c r="Y23" i="2" s="1"/>
  <c r="W23" i="2"/>
  <c r="Q23" i="2"/>
  <c r="X22" i="2"/>
  <c r="Y22" i="2" s="1"/>
  <c r="W22" i="2"/>
  <c r="Q22" i="2"/>
  <c r="R22" i="2" s="1"/>
  <c r="S22" i="2" s="1"/>
  <c r="X21" i="2"/>
  <c r="Y21" i="2" s="1"/>
  <c r="Q21" i="2"/>
  <c r="U21" i="2" s="1"/>
  <c r="X20" i="2"/>
  <c r="Y20" i="2" s="1"/>
  <c r="W20" i="2"/>
  <c r="Q20" i="2"/>
  <c r="T20" i="2" s="1"/>
  <c r="U20" i="2" s="1"/>
  <c r="X19" i="2"/>
  <c r="Y19" i="2" s="1"/>
  <c r="W19" i="2"/>
  <c r="Q19" i="2"/>
  <c r="T19" i="2" s="1"/>
  <c r="U19" i="2" s="1"/>
  <c r="X18" i="2"/>
  <c r="Y18" i="2" s="1"/>
  <c r="W18" i="2"/>
  <c r="Q18" i="2"/>
  <c r="T18" i="2" s="1"/>
  <c r="U18" i="2" s="1"/>
  <c r="X17" i="2"/>
  <c r="Y17" i="2" s="1"/>
  <c r="W17" i="2"/>
  <c r="Q17" i="2"/>
  <c r="R17" i="2" s="1"/>
  <c r="S17" i="2" s="1"/>
  <c r="X16" i="2"/>
  <c r="Y16" i="2" s="1"/>
  <c r="W16" i="2"/>
  <c r="Q16" i="2"/>
  <c r="R16" i="2" s="1"/>
  <c r="S16" i="2" s="1"/>
  <c r="X15" i="2"/>
  <c r="Y15" i="2" s="1"/>
  <c r="W15" i="2"/>
  <c r="Q15" i="2"/>
  <c r="R15" i="2" s="1"/>
  <c r="S15" i="2" s="1"/>
  <c r="X14" i="2"/>
  <c r="Y14" i="2" s="1"/>
  <c r="W14" i="2"/>
  <c r="Q14" i="2"/>
  <c r="U14" i="2" s="1"/>
  <c r="X13" i="2"/>
  <c r="Y13" i="2" s="1"/>
  <c r="W13" i="2"/>
  <c r="T13" i="2"/>
  <c r="Q13" i="2"/>
  <c r="R13" i="2" s="1"/>
  <c r="S13" i="2" s="1"/>
  <c r="X12" i="2"/>
  <c r="Y12" i="2" s="1"/>
  <c r="W12" i="2"/>
  <c r="T12" i="2"/>
  <c r="Q12" i="2"/>
  <c r="R12" i="2" s="1"/>
  <c r="S12" i="2" s="1"/>
  <c r="X11" i="2"/>
  <c r="Y11" i="2" s="1"/>
  <c r="W11" i="2"/>
  <c r="T11" i="2"/>
  <c r="Q11" i="2"/>
  <c r="R11" i="2" s="1"/>
  <c r="S11" i="2" s="1"/>
  <c r="X10" i="2"/>
  <c r="Y10" i="2" s="1"/>
  <c r="W10" i="2"/>
  <c r="Q10" i="2"/>
  <c r="U10" i="2" s="1"/>
  <c r="X9" i="2"/>
  <c r="Y9" i="2" s="1"/>
  <c r="W9" i="2"/>
  <c r="T9" i="2"/>
  <c r="R9" i="2"/>
  <c r="S9" i="2" s="1"/>
  <c r="T104" i="2" l="1"/>
  <c r="U104" i="2" s="1"/>
  <c r="R156" i="2"/>
  <c r="S156" i="2" s="1"/>
  <c r="T156" i="2"/>
  <c r="U156" i="2" s="1"/>
  <c r="R439" i="2"/>
  <c r="S439" i="2" s="1"/>
  <c r="T439" i="2"/>
  <c r="T443" i="2"/>
  <c r="U443" i="2" s="1"/>
  <c r="R43" i="2"/>
  <c r="S43" i="2" s="1"/>
  <c r="T43" i="2"/>
  <c r="U43" i="2" s="1"/>
  <c r="T438" i="2"/>
  <c r="U438" i="2" s="1"/>
  <c r="T633" i="2"/>
  <c r="U633" i="2" s="1"/>
  <c r="T703" i="2"/>
  <c r="U703" i="2" s="1"/>
  <c r="T707" i="2"/>
  <c r="U707" i="2" s="1"/>
  <c r="R59" i="2"/>
  <c r="S59" i="2" s="1"/>
  <c r="T59" i="2"/>
  <c r="U59" i="2" s="1"/>
  <c r="R213" i="2"/>
  <c r="S213" i="2" s="1"/>
  <c r="T213" i="2"/>
  <c r="U213" i="2" s="1"/>
  <c r="R235" i="2"/>
  <c r="S235" i="2" s="1"/>
  <c r="T235" i="2"/>
  <c r="U235" i="2" s="1"/>
  <c r="R24" i="2"/>
  <c r="S24" i="2" s="1"/>
  <c r="U24" i="2"/>
  <c r="R46" i="2"/>
  <c r="S46" i="2" s="1"/>
  <c r="U46" i="2"/>
  <c r="T66" i="2"/>
  <c r="U66" i="2" s="1"/>
  <c r="R383" i="2"/>
  <c r="S383" i="2" s="1"/>
  <c r="T383" i="2"/>
  <c r="U383" i="2" s="1"/>
  <c r="R58" i="2"/>
  <c r="S58" i="2" s="1"/>
  <c r="T58" i="2"/>
  <c r="U58" i="2" s="1"/>
  <c r="T57" i="2"/>
  <c r="U57" i="2" s="1"/>
  <c r="T152" i="2"/>
  <c r="U152" i="2" s="1"/>
  <c r="T71" i="2"/>
  <c r="U71" i="2" s="1"/>
  <c r="R345" i="2"/>
  <c r="S345" i="2" s="1"/>
  <c r="R211" i="2"/>
  <c r="S211" i="2" s="1"/>
  <c r="T211" i="2"/>
  <c r="U211" i="2" s="1"/>
  <c r="R149" i="2"/>
  <c r="S149" i="2" s="1"/>
  <c r="R981" i="2"/>
  <c r="S981" i="2" s="1"/>
  <c r="T981" i="2"/>
  <c r="U981" i="2" s="1"/>
  <c r="R985" i="2"/>
  <c r="S985" i="2" s="1"/>
  <c r="T985" i="2"/>
  <c r="U985" i="2" s="1"/>
  <c r="T101" i="2"/>
  <c r="U101" i="2" s="1"/>
  <c r="R316" i="2"/>
  <c r="S316" i="2" s="1"/>
  <c r="T316" i="2"/>
  <c r="U316" i="2" s="1"/>
  <c r="R346" i="2"/>
  <c r="S346" i="2" s="1"/>
  <c r="U346" i="2"/>
  <c r="R984" i="2"/>
  <c r="S984" i="2" s="1"/>
  <c r="T984" i="2"/>
  <c r="U984" i="2" s="1"/>
  <c r="R442" i="2"/>
  <c r="S442" i="2" s="1"/>
  <c r="T442" i="2"/>
  <c r="U442" i="2" s="1"/>
  <c r="R983" i="2"/>
  <c r="S983" i="2" s="1"/>
  <c r="T983" i="2"/>
  <c r="U983" i="2" s="1"/>
  <c r="R102" i="2"/>
  <c r="S102" i="2" s="1"/>
  <c r="T102" i="2"/>
  <c r="U102" i="2" s="1"/>
  <c r="R424" i="2"/>
  <c r="S424" i="2" s="1"/>
  <c r="T424" i="2"/>
  <c r="T103" i="2"/>
  <c r="U103" i="2" s="1"/>
  <c r="R430" i="2"/>
  <c r="S430" i="2" s="1"/>
  <c r="T430" i="2"/>
  <c r="U430" i="2" s="1"/>
  <c r="R982" i="2"/>
  <c r="S982" i="2" s="1"/>
  <c r="T982" i="2"/>
  <c r="U982" i="2" s="1"/>
  <c r="R986" i="2"/>
  <c r="S986" i="2" s="1"/>
  <c r="T986" i="2"/>
  <c r="U986" i="2" s="1"/>
  <c r="T114" i="2"/>
  <c r="U114" i="2" s="1"/>
  <c r="R126" i="2"/>
  <c r="S126" i="2" s="1"/>
  <c r="T126" i="2"/>
  <c r="U126" i="2" s="1"/>
  <c r="T113" i="2"/>
  <c r="U113" i="2" s="1"/>
  <c r="T117" i="2"/>
  <c r="U117" i="2" s="1"/>
  <c r="T125" i="2"/>
  <c r="U125" i="2" s="1"/>
  <c r="T118" i="2"/>
  <c r="U118" i="2" s="1"/>
  <c r="R108" i="2"/>
  <c r="S108" i="2" s="1"/>
  <c r="U108" i="2"/>
  <c r="T112" i="2"/>
  <c r="U112" i="2" s="1"/>
  <c r="R116" i="2"/>
  <c r="S116" i="2" s="1"/>
  <c r="T116" i="2"/>
  <c r="U116" i="2" s="1"/>
  <c r="T120" i="2"/>
  <c r="U120" i="2" s="1"/>
  <c r="T124" i="2"/>
  <c r="U124" i="2" s="1"/>
  <c r="T110" i="2"/>
  <c r="U110" i="2" s="1"/>
  <c r="T109" i="2"/>
  <c r="U109" i="2" s="1"/>
  <c r="R111" i="2"/>
  <c r="S111" i="2" s="1"/>
  <c r="T111" i="2"/>
  <c r="U111" i="2" s="1"/>
  <c r="T115" i="2"/>
  <c r="U115" i="2" s="1"/>
  <c r="T119" i="2"/>
  <c r="U119" i="2" s="1"/>
  <c r="R123" i="2"/>
  <c r="S123" i="2" s="1"/>
  <c r="T123" i="2"/>
  <c r="U123" i="2" s="1"/>
  <c r="T127" i="2"/>
  <c r="U127" i="2" s="1"/>
  <c r="R737" i="2"/>
  <c r="S737" i="2" s="1"/>
  <c r="T737" i="2"/>
  <c r="U737" i="2" s="1"/>
  <c r="R916" i="2"/>
  <c r="S916" i="2" s="1"/>
  <c r="T916" i="2"/>
  <c r="U916" i="2" s="1"/>
  <c r="R742" i="2"/>
  <c r="S742" i="2" s="1"/>
  <c r="T742" i="2"/>
  <c r="U742" i="2" s="1"/>
  <c r="T771" i="2"/>
  <c r="U771" i="2" s="1"/>
  <c r="U1079" i="2"/>
  <c r="U1081" i="2"/>
  <c r="R741" i="2"/>
  <c r="S741" i="2" s="1"/>
  <c r="T741" i="2"/>
  <c r="U741" i="2" s="1"/>
  <c r="T904" i="2"/>
  <c r="U904" i="2" s="1"/>
  <c r="T689" i="2"/>
  <c r="U689" i="2" s="1"/>
  <c r="T693" i="2"/>
  <c r="U693" i="2" s="1"/>
  <c r="R619" i="2"/>
  <c r="S619" i="2" s="1"/>
  <c r="T619" i="2"/>
  <c r="U619" i="2" s="1"/>
  <c r="U753" i="2"/>
  <c r="R1052" i="2"/>
  <c r="S1052" i="2" s="1"/>
  <c r="U1179" i="2"/>
  <c r="R381" i="2"/>
  <c r="S381" i="2" s="1"/>
  <c r="R382" i="2"/>
  <c r="S382" i="2" s="1"/>
  <c r="U800" i="2"/>
  <c r="U281" i="2"/>
  <c r="R406" i="2"/>
  <c r="S406" i="2" s="1"/>
  <c r="R407" i="2"/>
  <c r="S407" i="2" s="1"/>
  <c r="U957" i="2"/>
  <c r="U614" i="2"/>
  <c r="U959" i="2"/>
  <c r="U1159" i="2"/>
  <c r="R66" i="2"/>
  <c r="S66" i="2" s="1"/>
  <c r="T223" i="2"/>
  <c r="U223" i="2" s="1"/>
  <c r="U315" i="2"/>
  <c r="U651" i="2"/>
  <c r="U962" i="2"/>
  <c r="R972" i="2"/>
  <c r="S972" i="2" s="1"/>
  <c r="U1145" i="2"/>
  <c r="U798" i="2"/>
  <c r="U827" i="2"/>
  <c r="U934" i="2"/>
  <c r="U961" i="2"/>
  <c r="U1230" i="2"/>
  <c r="U1231" i="2"/>
  <c r="R471" i="2"/>
  <c r="S471" i="2" s="1"/>
  <c r="R42" i="2"/>
  <c r="S42" i="2" s="1"/>
  <c r="U42" i="2"/>
  <c r="R84" i="2"/>
  <c r="S84" i="2" s="1"/>
  <c r="T84" i="2"/>
  <c r="U84" i="2" s="1"/>
  <c r="U121" i="2"/>
  <c r="U203" i="2"/>
  <c r="R208" i="2"/>
  <c r="S208" i="2" s="1"/>
  <c r="T208" i="2"/>
  <c r="U208" i="2" s="1"/>
  <c r="T215" i="2"/>
  <c r="U215" i="2" s="1"/>
  <c r="R230" i="2"/>
  <c r="S230" i="2" s="1"/>
  <c r="U329" i="2"/>
  <c r="Q349" i="2"/>
  <c r="U349" i="2" s="1"/>
  <c r="R371" i="2"/>
  <c r="S371" i="2" s="1"/>
  <c r="R372" i="2"/>
  <c r="S372" i="2" s="1"/>
  <c r="R378" i="2"/>
  <c r="S378" i="2" s="1"/>
  <c r="R404" i="2"/>
  <c r="S404" i="2" s="1"/>
  <c r="T404" i="2"/>
  <c r="U404" i="2" s="1"/>
  <c r="R423" i="2"/>
  <c r="S423" i="2" s="1"/>
  <c r="U423" i="2"/>
  <c r="T451" i="2"/>
  <c r="U451" i="2" s="1"/>
  <c r="U535" i="2"/>
  <c r="I1252" i="2"/>
  <c r="T47" i="2"/>
  <c r="U47" i="2" s="1"/>
  <c r="U330" i="2"/>
  <c r="R67" i="2"/>
  <c r="S67" i="2" s="1"/>
  <c r="T67" i="2"/>
  <c r="U67" i="2" s="1"/>
  <c r="T100" i="2"/>
  <c r="U100" i="2" s="1"/>
  <c r="R131" i="2"/>
  <c r="S131" i="2" s="1"/>
  <c r="T131" i="2"/>
  <c r="U131" i="2" s="1"/>
  <c r="T207" i="2"/>
  <c r="U207" i="2" s="1"/>
  <c r="U238" i="2"/>
  <c r="R240" i="2"/>
  <c r="S240" i="2" s="1"/>
  <c r="R241" i="2"/>
  <c r="S241" i="2" s="1"/>
  <c r="R332" i="2"/>
  <c r="S332" i="2" s="1"/>
  <c r="U332" i="2"/>
  <c r="R376" i="2"/>
  <c r="S376" i="2" s="1"/>
  <c r="R403" i="2"/>
  <c r="S403" i="2" s="1"/>
  <c r="T403" i="2"/>
  <c r="U403" i="2" s="1"/>
  <c r="R428" i="2"/>
  <c r="S428" i="2" s="1"/>
  <c r="U520" i="2"/>
  <c r="R669" i="2"/>
  <c r="S669" i="2" s="1"/>
  <c r="U810" i="2"/>
  <c r="U841" i="2"/>
  <c r="U870" i="2"/>
  <c r="U951" i="2"/>
  <c r="U978" i="2"/>
  <c r="U979" i="2"/>
  <c r="U1155" i="2"/>
  <c r="K1252" i="2"/>
  <c r="R97" i="2"/>
  <c r="S97" i="2" s="1"/>
  <c r="U97" i="2"/>
  <c r="R204" i="2"/>
  <c r="S204" i="2" s="1"/>
  <c r="T204" i="2"/>
  <c r="U204" i="2" s="1"/>
  <c r="R48" i="2"/>
  <c r="S48" i="2" s="1"/>
  <c r="T48" i="2"/>
  <c r="U48" i="2" s="1"/>
  <c r="R98" i="2"/>
  <c r="S98" i="2" s="1"/>
  <c r="T98" i="2"/>
  <c r="U98" i="2" s="1"/>
  <c r="T206" i="2"/>
  <c r="U206" i="2" s="1"/>
  <c r="R319" i="2"/>
  <c r="S319" i="2" s="1"/>
  <c r="U319" i="2"/>
  <c r="T402" i="2"/>
  <c r="U402" i="2" s="1"/>
  <c r="U452" i="2"/>
  <c r="U237" i="2"/>
  <c r="U146" i="2"/>
  <c r="U242" i="2"/>
  <c r="U243" i="2"/>
  <c r="U244" i="2"/>
  <c r="U277" i="2"/>
  <c r="R334" i="2"/>
  <c r="S334" i="2" s="1"/>
  <c r="R336" i="2"/>
  <c r="S336" i="2" s="1"/>
  <c r="R337" i="2"/>
  <c r="S337" i="2" s="1"/>
  <c r="U338" i="2"/>
  <c r="U339" i="2"/>
  <c r="U345" i="2"/>
  <c r="R368" i="2"/>
  <c r="S368" i="2" s="1"/>
  <c r="R369" i="2"/>
  <c r="S369" i="2" s="1"/>
  <c r="R389" i="2"/>
  <c r="S389" i="2" s="1"/>
  <c r="R410" i="2"/>
  <c r="S410" i="2" s="1"/>
  <c r="U411" i="2"/>
  <c r="U413" i="2"/>
  <c r="T675" i="2"/>
  <c r="U675" i="2" s="1"/>
  <c r="T676" i="2"/>
  <c r="U676" i="2" s="1"/>
  <c r="R681" i="2"/>
  <c r="S681" i="2" s="1"/>
  <c r="R686" i="2"/>
  <c r="S686" i="2" s="1"/>
  <c r="T688" i="2"/>
  <c r="U688" i="2" s="1"/>
  <c r="R689" i="2"/>
  <c r="S689" i="2" s="1"/>
  <c r="U728" i="2"/>
  <c r="U729" i="2"/>
  <c r="R869" i="2"/>
  <c r="S869" i="2" s="1"/>
  <c r="U938" i="2"/>
  <c r="U1028" i="2"/>
  <c r="R1030" i="2"/>
  <c r="S1030" i="2" s="1"/>
  <c r="R1033" i="2"/>
  <c r="S1033" i="2" s="1"/>
  <c r="U1088" i="2"/>
  <c r="U1090" i="2"/>
  <c r="R39" i="2"/>
  <c r="S39" i="2" s="1"/>
  <c r="R40" i="2"/>
  <c r="S40" i="2" s="1"/>
  <c r="U44" i="2"/>
  <c r="R64" i="2"/>
  <c r="S64" i="2" s="1"/>
  <c r="R70" i="2"/>
  <c r="S70" i="2" s="1"/>
  <c r="R71" i="2"/>
  <c r="S71" i="2" s="1"/>
  <c r="R155" i="2"/>
  <c r="S155" i="2" s="1"/>
  <c r="U158" i="2"/>
  <c r="U293" i="2"/>
  <c r="U539" i="2"/>
  <c r="R661" i="2"/>
  <c r="S661" i="2" s="1"/>
  <c r="U831" i="2"/>
  <c r="U880" i="2"/>
  <c r="R881" i="2"/>
  <c r="S881" i="2" s="1"/>
  <c r="R882" i="2"/>
  <c r="S882" i="2" s="1"/>
  <c r="R898" i="2"/>
  <c r="S898" i="2" s="1"/>
  <c r="U940" i="2"/>
  <c r="U952" i="2"/>
  <c r="U954" i="2"/>
  <c r="U956" i="2"/>
  <c r="U963" i="2"/>
  <c r="U974" i="2"/>
  <c r="U1004" i="2"/>
  <c r="T1060" i="2"/>
  <c r="U1060" i="2" s="1"/>
  <c r="R1067" i="2"/>
  <c r="S1067" i="2" s="1"/>
  <c r="U1070" i="2"/>
  <c r="U1071" i="2"/>
  <c r="U1073" i="2"/>
  <c r="U1076" i="2"/>
  <c r="U1135" i="2"/>
  <c r="U1140" i="2"/>
  <c r="U1225" i="2"/>
  <c r="U1237" i="2"/>
  <c r="U1151" i="2"/>
  <c r="U1154" i="2"/>
  <c r="U1158" i="2"/>
  <c r="U1176" i="2"/>
  <c r="U141" i="2"/>
  <c r="R161" i="2"/>
  <c r="S161" i="2" s="1"/>
  <c r="T209" i="2"/>
  <c r="U209" i="2" s="1"/>
  <c r="R228" i="2"/>
  <c r="S228" i="2" s="1"/>
  <c r="U234" i="2"/>
  <c r="U236" i="2"/>
  <c r="U239" i="2"/>
  <c r="U258" i="2"/>
  <c r="U264" i="2"/>
  <c r="U265" i="2"/>
  <c r="U267" i="2"/>
  <c r="U268" i="2"/>
  <c r="U328" i="2"/>
  <c r="R329" i="2"/>
  <c r="S329" i="2" s="1"/>
  <c r="R330" i="2"/>
  <c r="S330" i="2" s="1"/>
  <c r="U379" i="2"/>
  <c r="R386" i="2"/>
  <c r="S386" i="2" s="1"/>
  <c r="R388" i="2"/>
  <c r="S388" i="2" s="1"/>
  <c r="R394" i="2"/>
  <c r="S394" i="2" s="1"/>
  <c r="U395" i="2"/>
  <c r="R427" i="2"/>
  <c r="S427" i="2" s="1"/>
  <c r="R469" i="2"/>
  <c r="S469" i="2" s="1"/>
  <c r="U547" i="2"/>
  <c r="R618" i="2"/>
  <c r="S618" i="2" s="1"/>
  <c r="R639" i="2"/>
  <c r="S639" i="2" s="1"/>
  <c r="R657" i="2"/>
  <c r="S657" i="2" s="1"/>
  <c r="R672" i="2"/>
  <c r="S672" i="2" s="1"/>
  <c r="R687" i="2"/>
  <c r="S687" i="2" s="1"/>
  <c r="R692" i="2"/>
  <c r="S692" i="2" s="1"/>
  <c r="R700" i="2"/>
  <c r="S700" i="2" s="1"/>
  <c r="T701" i="2"/>
  <c r="U701" i="2" s="1"/>
  <c r="U782" i="2"/>
  <c r="U804" i="2"/>
  <c r="U807" i="2"/>
  <c r="R807" i="2"/>
  <c r="S807" i="2" s="1"/>
  <c r="R31" i="2"/>
  <c r="S31" i="2" s="1"/>
  <c r="U38" i="2"/>
  <c r="U144" i="2"/>
  <c r="R207" i="2"/>
  <c r="S207" i="2" s="1"/>
  <c r="U358" i="2"/>
  <c r="U359" i="2"/>
  <c r="U362" i="2"/>
  <c r="U373" i="2"/>
  <c r="U374" i="2"/>
  <c r="R390" i="2"/>
  <c r="S390" i="2" s="1"/>
  <c r="U400" i="2"/>
  <c r="R420" i="2"/>
  <c r="S420" i="2" s="1"/>
  <c r="R421" i="2"/>
  <c r="S421" i="2" s="1"/>
  <c r="T422" i="2"/>
  <c r="U422" i="2" s="1"/>
  <c r="R443" i="2"/>
  <c r="S443" i="2" s="1"/>
  <c r="R444" i="2"/>
  <c r="S444" i="2" s="1"/>
  <c r="T445" i="2"/>
  <c r="U445" i="2" s="1"/>
  <c r="R455" i="2"/>
  <c r="S455" i="2" s="1"/>
  <c r="R457" i="2"/>
  <c r="S457" i="2" s="1"/>
  <c r="U502" i="2"/>
  <c r="U516" i="2"/>
  <c r="U585" i="2"/>
  <c r="U596" i="2"/>
  <c r="U603" i="2"/>
  <c r="U647" i="2"/>
  <c r="T667" i="2"/>
  <c r="U667" i="2" s="1"/>
  <c r="R708" i="2"/>
  <c r="S708" i="2" s="1"/>
  <c r="U736" i="2"/>
  <c r="U755" i="2"/>
  <c r="R794" i="2"/>
  <c r="S794" i="2" s="1"/>
  <c r="U794" i="2"/>
  <c r="U795" i="2"/>
  <c r="F1252" i="2"/>
  <c r="U360" i="2"/>
  <c r="U537" i="2"/>
  <c r="U555" i="2"/>
  <c r="U573" i="2"/>
  <c r="U830" i="2"/>
  <c r="U845" i="2"/>
  <c r="U932" i="2"/>
  <c r="U937" i="2"/>
  <c r="U1006" i="2"/>
  <c r="U1136" i="2"/>
  <c r="U1172" i="2"/>
  <c r="U1166" i="2"/>
  <c r="U1244" i="2"/>
  <c r="U1245" i="2"/>
  <c r="U1246" i="2"/>
  <c r="U817" i="2"/>
  <c r="T872" i="2"/>
  <c r="U872" i="2" s="1"/>
  <c r="T928" i="2"/>
  <c r="U928" i="2" s="1"/>
  <c r="U942" i="2"/>
  <c r="U948" i="2"/>
  <c r="R963" i="2"/>
  <c r="S963" i="2" s="1"/>
  <c r="U1229" i="2"/>
  <c r="U732" i="2"/>
  <c r="U733" i="2"/>
  <c r="U740" i="2"/>
  <c r="U764" i="2"/>
  <c r="U793" i="2"/>
  <c r="U806" i="2"/>
  <c r="U812" i="2"/>
  <c r="U828" i="2"/>
  <c r="U829" i="2"/>
  <c r="R901" i="2"/>
  <c r="S901" i="2" s="1"/>
  <c r="R902" i="2"/>
  <c r="S902" i="2" s="1"/>
  <c r="R903" i="2"/>
  <c r="S903" i="2" s="1"/>
  <c r="R904" i="2"/>
  <c r="S904" i="2" s="1"/>
  <c r="R923" i="2"/>
  <c r="S923" i="2" s="1"/>
  <c r="R925" i="2"/>
  <c r="S925" i="2" s="1"/>
  <c r="U926" i="2"/>
  <c r="U929" i="2"/>
  <c r="U950" i="2"/>
  <c r="R951" i="2"/>
  <c r="S951" i="2" s="1"/>
  <c r="U960" i="2"/>
  <c r="R961" i="2"/>
  <c r="S961" i="2" s="1"/>
  <c r="U1010" i="2"/>
  <c r="R1034" i="2"/>
  <c r="S1034" i="2" s="1"/>
  <c r="R1038" i="2"/>
  <c r="S1038" i="2" s="1"/>
  <c r="R1056" i="2"/>
  <c r="S1056" i="2" s="1"/>
  <c r="U1091" i="2"/>
  <c r="U1102" i="2"/>
  <c r="U1123" i="2"/>
  <c r="U1126" i="2"/>
  <c r="U1128" i="2"/>
  <c r="U1142" i="2"/>
  <c r="U1152" i="2"/>
  <c r="U1157" i="2"/>
  <c r="R1158" i="2"/>
  <c r="S1158" i="2" s="1"/>
  <c r="U1171" i="2"/>
  <c r="U1175" i="2"/>
  <c r="U26" i="2"/>
  <c r="R96" i="2"/>
  <c r="S96" i="2" s="1"/>
  <c r="R124" i="2"/>
  <c r="S124" i="2" s="1"/>
  <c r="U163" i="2"/>
  <c r="R194" i="2"/>
  <c r="S194" i="2" s="1"/>
  <c r="U218" i="2"/>
  <c r="U219" i="2"/>
  <c r="R226" i="2"/>
  <c r="S226" i="2" s="1"/>
  <c r="R239" i="2"/>
  <c r="S239" i="2" s="1"/>
  <c r="U245" i="2"/>
  <c r="U248" i="2"/>
  <c r="U251" i="2"/>
  <c r="U252" i="2"/>
  <c r="U254" i="2"/>
  <c r="U274" i="2"/>
  <c r="U278" i="2"/>
  <c r="U282" i="2"/>
  <c r="U297" i="2"/>
  <c r="T326" i="2"/>
  <c r="U326" i="2" s="1"/>
  <c r="U431" i="2"/>
  <c r="R431" i="2"/>
  <c r="S431" i="2" s="1"/>
  <c r="U148" i="2"/>
  <c r="U220" i="2"/>
  <c r="R221" i="2"/>
  <c r="S221" i="2" s="1"/>
  <c r="R232" i="2"/>
  <c r="S232" i="2" s="1"/>
  <c r="R233" i="2"/>
  <c r="S233" i="2" s="1"/>
  <c r="T257" i="2"/>
  <c r="U257" i="2" s="1"/>
  <c r="U261" i="2"/>
  <c r="U269" i="2"/>
  <c r="U271" i="2"/>
  <c r="U275" i="2"/>
  <c r="U276" i="2"/>
  <c r="U279" i="2"/>
  <c r="U280" i="2"/>
  <c r="U283" i="2"/>
  <c r="R317" i="2"/>
  <c r="S317" i="2" s="1"/>
  <c r="R318" i="2"/>
  <c r="S318" i="2" s="1"/>
  <c r="U363" i="2"/>
  <c r="T437" i="2"/>
  <c r="U437" i="2" s="1"/>
  <c r="R437" i="2"/>
  <c r="S437" i="2" s="1"/>
  <c r="U33" i="2"/>
  <c r="U262" i="2"/>
  <c r="U299" i="2"/>
  <c r="R322" i="2"/>
  <c r="S322" i="2" s="1"/>
  <c r="R341" i="2"/>
  <c r="S341" i="2" s="1"/>
  <c r="U343" i="2"/>
  <c r="R387" i="2"/>
  <c r="S387" i="2" s="1"/>
  <c r="U396" i="2"/>
  <c r="R398" i="2"/>
  <c r="S398" i="2" s="1"/>
  <c r="R399" i="2"/>
  <c r="S399" i="2" s="1"/>
  <c r="R402" i="2"/>
  <c r="S402" i="2" s="1"/>
  <c r="R417" i="2"/>
  <c r="S417" i="2" s="1"/>
  <c r="R436" i="2"/>
  <c r="S436" i="2" s="1"/>
  <c r="T436" i="2"/>
  <c r="U436" i="2" s="1"/>
  <c r="U12" i="2"/>
  <c r="Q73" i="2"/>
  <c r="U73" i="2" s="1"/>
  <c r="U78" i="2"/>
  <c r="U85" i="2"/>
  <c r="R134" i="2"/>
  <c r="S134" i="2" s="1"/>
  <c r="R135" i="2"/>
  <c r="S135" i="2" s="1"/>
  <c r="U195" i="2"/>
  <c r="U375" i="2"/>
  <c r="T415" i="2"/>
  <c r="U415" i="2" s="1"/>
  <c r="R415" i="2"/>
  <c r="S415" i="2" s="1"/>
  <c r="U425" i="2"/>
  <c r="R432" i="2"/>
  <c r="S432" i="2" s="1"/>
  <c r="U432" i="2"/>
  <c r="R440" i="2"/>
  <c r="S440" i="2" s="1"/>
  <c r="U440" i="2"/>
  <c r="U481" i="2"/>
  <c r="U553" i="2"/>
  <c r="U612" i="2"/>
  <c r="U727" i="2"/>
  <c r="U731" i="2"/>
  <c r="U735" i="2"/>
  <c r="U739" i="2"/>
  <c r="U752" i="2"/>
  <c r="U759" i="2"/>
  <c r="U767" i="2"/>
  <c r="U823" i="2"/>
  <c r="U832" i="2"/>
  <c r="U842" i="2"/>
  <c r="U846" i="2"/>
  <c r="R853" i="2"/>
  <c r="S853" i="2" s="1"/>
  <c r="T854" i="2"/>
  <c r="U854" i="2" s="1"/>
  <c r="R854" i="2"/>
  <c r="S854" i="2" s="1"/>
  <c r="R899" i="2"/>
  <c r="S899" i="2" s="1"/>
  <c r="U899" i="2"/>
  <c r="R851" i="2"/>
  <c r="S851" i="2" s="1"/>
  <c r="U851" i="2"/>
  <c r="T447" i="2"/>
  <c r="U447" i="2" s="1"/>
  <c r="T449" i="2"/>
  <c r="U449" i="2" s="1"/>
  <c r="U557" i="2"/>
  <c r="U559" i="2"/>
  <c r="U581" i="2"/>
  <c r="R615" i="2"/>
  <c r="S615" i="2" s="1"/>
  <c r="R662" i="2"/>
  <c r="S662" i="2" s="1"/>
  <c r="R723" i="2"/>
  <c r="S723" i="2" s="1"/>
  <c r="U725" i="2"/>
  <c r="U751" i="2"/>
  <c r="U754" i="2"/>
  <c r="R772" i="2"/>
  <c r="S772" i="2" s="1"/>
  <c r="U775" i="2"/>
  <c r="U843" i="2"/>
  <c r="U844" i="2"/>
  <c r="R845" i="2"/>
  <c r="S845" i="2" s="1"/>
  <c r="U434" i="2"/>
  <c r="U453" i="2"/>
  <c r="U459" i="2"/>
  <c r="R460" i="2"/>
  <c r="S460" i="2" s="1"/>
  <c r="U463" i="2"/>
  <c r="U485" i="2"/>
  <c r="U492" i="2"/>
  <c r="U524" i="2"/>
  <c r="U587" i="2"/>
  <c r="T668" i="2"/>
  <c r="U668" i="2" s="1"/>
  <c r="R685" i="2"/>
  <c r="S685" i="2" s="1"/>
  <c r="R694" i="2"/>
  <c r="S694" i="2" s="1"/>
  <c r="R702" i="2"/>
  <c r="S702" i="2" s="1"/>
  <c r="U761" i="2"/>
  <c r="U762" i="2"/>
  <c r="T773" i="2"/>
  <c r="U773" i="2" s="1"/>
  <c r="U792" i="2"/>
  <c r="U797" i="2"/>
  <c r="U801" i="2"/>
  <c r="U818" i="2"/>
  <c r="R827" i="2"/>
  <c r="S827" i="2" s="1"/>
  <c r="U848" i="2"/>
  <c r="U856" i="2"/>
  <c r="R856" i="2"/>
  <c r="S856" i="2" s="1"/>
  <c r="U825" i="2"/>
  <c r="U833" i="2"/>
  <c r="U905" i="2"/>
  <c r="U941" i="2"/>
  <c r="U943" i="2"/>
  <c r="U944" i="2"/>
  <c r="U947" i="2"/>
  <c r="U966" i="2"/>
  <c r="U968" i="2"/>
  <c r="R1000" i="2"/>
  <c r="S1000" i="2" s="1"/>
  <c r="R1029" i="2"/>
  <c r="S1029" i="2" s="1"/>
  <c r="R1037" i="2"/>
  <c r="S1037" i="2" s="1"/>
  <c r="R1041" i="2"/>
  <c r="S1041" i="2" s="1"/>
  <c r="U1043" i="2"/>
  <c r="U1045" i="2"/>
  <c r="R1046" i="2"/>
  <c r="S1046" i="2" s="1"/>
  <c r="U1080" i="2"/>
  <c r="U1086" i="2"/>
  <c r="U1098" i="2"/>
  <c r="U1161" i="2"/>
  <c r="U1163" i="2"/>
  <c r="U1168" i="2"/>
  <c r="U1181" i="2"/>
  <c r="U1183" i="2"/>
  <c r="U1185" i="2"/>
  <c r="U1187" i="2"/>
  <c r="U1189" i="2"/>
  <c r="U1191" i="2"/>
  <c r="U1193" i="2"/>
  <c r="U1195" i="2"/>
  <c r="U1197" i="2"/>
  <c r="U1199" i="2"/>
  <c r="U1201" i="2"/>
  <c r="U1203" i="2"/>
  <c r="U1205" i="2"/>
  <c r="U1207" i="2"/>
  <c r="U1209" i="2"/>
  <c r="U1211" i="2"/>
  <c r="U1213" i="2"/>
  <c r="U1215" i="2"/>
  <c r="U1217" i="2"/>
  <c r="U1219" i="2"/>
  <c r="U1221" i="2"/>
  <c r="U1223" i="2"/>
  <c r="U1238" i="2"/>
  <c r="U933" i="2"/>
  <c r="U936" i="2"/>
  <c r="U945" i="2"/>
  <c r="U949" i="2"/>
  <c r="U953" i="2"/>
  <c r="U955" i="2"/>
  <c r="U958" i="2"/>
  <c r="U965" i="2"/>
  <c r="U1087" i="2"/>
  <c r="U1099" i="2"/>
  <c r="U1139" i="2"/>
  <c r="U1150" i="2"/>
  <c r="U1164" i="2"/>
  <c r="U1169" i="2"/>
  <c r="U1178" i="2"/>
  <c r="U935" i="2"/>
  <c r="T1061" i="2"/>
  <c r="U1061" i="2" s="1"/>
  <c r="U1075" i="2"/>
  <c r="U1089" i="2"/>
  <c r="U1106" i="2"/>
  <c r="U1107" i="2"/>
  <c r="U1114" i="2"/>
  <c r="U1115" i="2"/>
  <c r="U1118" i="2"/>
  <c r="U1160" i="2"/>
  <c r="U1167" i="2"/>
  <c r="U1174" i="2"/>
  <c r="U1236" i="2"/>
  <c r="U37" i="2"/>
  <c r="R38" i="2"/>
  <c r="S38" i="2" s="1"/>
  <c r="R49" i="2"/>
  <c r="S49" i="2" s="1"/>
  <c r="R56" i="2"/>
  <c r="S56" i="2" s="1"/>
  <c r="U90" i="2"/>
  <c r="R104" i="2"/>
  <c r="S104" i="2" s="1"/>
  <c r="U106" i="2"/>
  <c r="U13" i="2"/>
  <c r="R14" i="2"/>
  <c r="S14" i="2" s="1"/>
  <c r="U16" i="2"/>
  <c r="U17" i="2"/>
  <c r="U29" i="2"/>
  <c r="R50" i="2"/>
  <c r="S50" i="2" s="1"/>
  <c r="U51" i="2"/>
  <c r="R52" i="2"/>
  <c r="S52" i="2" s="1"/>
  <c r="R62" i="2"/>
  <c r="S62" i="2" s="1"/>
  <c r="R119" i="2"/>
  <c r="S119" i="2" s="1"/>
  <c r="U77" i="2"/>
  <c r="R93" i="2"/>
  <c r="S93" i="2" s="1"/>
  <c r="U94" i="2"/>
  <c r="R95" i="2"/>
  <c r="S95" i="2" s="1"/>
  <c r="U99" i="2"/>
  <c r="R101" i="2"/>
  <c r="S101" i="2" s="1"/>
  <c r="R115" i="2"/>
  <c r="S115" i="2" s="1"/>
  <c r="R133" i="2"/>
  <c r="S133" i="2" s="1"/>
  <c r="R80" i="2"/>
  <c r="S80" i="2" s="1"/>
  <c r="T80" i="2"/>
  <c r="U80" i="2" s="1"/>
  <c r="R81" i="2"/>
  <c r="S81" i="2" s="1"/>
  <c r="T81" i="2"/>
  <c r="U81" i="2" s="1"/>
  <c r="R82" i="2"/>
  <c r="S82" i="2" s="1"/>
  <c r="T82" i="2"/>
  <c r="U82" i="2" s="1"/>
  <c r="R83" i="2"/>
  <c r="S83" i="2" s="1"/>
  <c r="T83" i="2"/>
  <c r="U83" i="2" s="1"/>
  <c r="R79" i="2"/>
  <c r="S79" i="2" s="1"/>
  <c r="T79" i="2"/>
  <c r="U79" i="2" s="1"/>
  <c r="U11" i="2"/>
  <c r="U15" i="2"/>
  <c r="U28" i="2"/>
  <c r="U41" i="2"/>
  <c r="R57" i="2"/>
  <c r="S57" i="2" s="1"/>
  <c r="R60" i="2"/>
  <c r="S60" i="2" s="1"/>
  <c r="U63" i="2"/>
  <c r="U65" i="2"/>
  <c r="T86" i="2"/>
  <c r="U86" i="2" s="1"/>
  <c r="R88" i="2"/>
  <c r="S88" i="2" s="1"/>
  <c r="R91" i="2"/>
  <c r="S91" i="2" s="1"/>
  <c r="R100" i="2"/>
  <c r="S100" i="2" s="1"/>
  <c r="R105" i="2"/>
  <c r="S105" i="2" s="1"/>
  <c r="R113" i="2"/>
  <c r="S113" i="2" s="1"/>
  <c r="R120" i="2"/>
  <c r="S120" i="2" s="1"/>
  <c r="U122" i="2"/>
  <c r="R122" i="2"/>
  <c r="S122" i="2" s="1"/>
  <c r="U253" i="2"/>
  <c r="R253" i="2"/>
  <c r="S253" i="2" s="1"/>
  <c r="U331" i="2"/>
  <c r="R331" i="2"/>
  <c r="S331" i="2" s="1"/>
  <c r="U295" i="2"/>
  <c r="R295" i="2"/>
  <c r="S295" i="2" s="1"/>
  <c r="U298" i="2"/>
  <c r="R298" i="2"/>
  <c r="S298" i="2" s="1"/>
  <c r="R380" i="2"/>
  <c r="S380" i="2" s="1"/>
  <c r="U380" i="2"/>
  <c r="T162" i="2"/>
  <c r="U162" i="2" s="1"/>
  <c r="R162" i="2"/>
  <c r="S162" i="2" s="1"/>
  <c r="U217" i="2"/>
  <c r="R217" i="2"/>
  <c r="S217" i="2" s="1"/>
  <c r="U27" i="2"/>
  <c r="R200" i="2"/>
  <c r="S200" i="2" s="1"/>
  <c r="U200" i="2"/>
  <c r="U202" i="2"/>
  <c r="R202" i="2"/>
  <c r="S202" i="2" s="1"/>
  <c r="U23" i="2"/>
  <c r="R157" i="2"/>
  <c r="S157" i="2" s="1"/>
  <c r="U157" i="2"/>
  <c r="R224" i="2"/>
  <c r="S224" i="2" s="1"/>
  <c r="U224" i="2"/>
  <c r="U342" i="2"/>
  <c r="R342" i="2"/>
  <c r="S342" i="2" s="1"/>
  <c r="R23" i="2"/>
  <c r="S23" i="2" s="1"/>
  <c r="U69" i="2"/>
  <c r="R107" i="2"/>
  <c r="S107" i="2" s="1"/>
  <c r="R117" i="2"/>
  <c r="S117" i="2" s="1"/>
  <c r="U143" i="2"/>
  <c r="U145" i="2"/>
  <c r="R222" i="2"/>
  <c r="S222" i="2" s="1"/>
  <c r="T222" i="2"/>
  <c r="U222" i="2" s="1"/>
  <c r="R250" i="2"/>
  <c r="S250" i="2" s="1"/>
  <c r="T250" i="2"/>
  <c r="U250" i="2" s="1"/>
  <c r="U130" i="2"/>
  <c r="R130" i="2"/>
  <c r="S130" i="2" s="1"/>
  <c r="R147" i="2"/>
  <c r="S147" i="2" s="1"/>
  <c r="U147" i="2"/>
  <c r="R25" i="2"/>
  <c r="S25" i="2" s="1"/>
  <c r="R55" i="2"/>
  <c r="S55" i="2" s="1"/>
  <c r="R109" i="2"/>
  <c r="S109" i="2" s="1"/>
  <c r="U128" i="2"/>
  <c r="R128" i="2"/>
  <c r="S128" i="2" s="1"/>
  <c r="U136" i="2"/>
  <c r="U199" i="2"/>
  <c r="R199" i="2"/>
  <c r="S199" i="2" s="1"/>
  <c r="U210" i="2"/>
  <c r="U212" i="2"/>
  <c r="R212" i="2"/>
  <c r="S212" i="2" s="1"/>
  <c r="U325" i="2"/>
  <c r="R325" i="2"/>
  <c r="S325" i="2" s="1"/>
  <c r="U361" i="2"/>
  <c r="R361" i="2"/>
  <c r="S361" i="2" s="1"/>
  <c r="U142" i="2"/>
  <c r="U256" i="2"/>
  <c r="U260" i="2"/>
  <c r="U263" i="2"/>
  <c r="T377" i="2"/>
  <c r="U377" i="2" s="1"/>
  <c r="R391" i="2"/>
  <c r="S391" i="2" s="1"/>
  <c r="R416" i="2"/>
  <c r="S416" i="2" s="1"/>
  <c r="R438" i="2"/>
  <c r="S438" i="2" s="1"/>
  <c r="U439" i="2"/>
  <c r="T450" i="2"/>
  <c r="U450" i="2" s="1"/>
  <c r="R458" i="2"/>
  <c r="S458" i="2" s="1"/>
  <c r="R461" i="2"/>
  <c r="S461" i="2" s="1"/>
  <c r="U462" i="2"/>
  <c r="U470" i="2"/>
  <c r="R492" i="2"/>
  <c r="S492" i="2" s="1"/>
  <c r="U498" i="2"/>
  <c r="U541" i="2"/>
  <c r="U154" i="2"/>
  <c r="R225" i="2"/>
  <c r="S225" i="2" s="1"/>
  <c r="R227" i="2"/>
  <c r="S227" i="2" s="1"/>
  <c r="R229" i="2"/>
  <c r="S229" i="2" s="1"/>
  <c r="R231" i="2"/>
  <c r="S231" i="2" s="1"/>
  <c r="U273" i="2"/>
  <c r="U294" i="2"/>
  <c r="U323" i="2"/>
  <c r="U351" i="2"/>
  <c r="U543" i="2"/>
  <c r="U545" i="2"/>
  <c r="U565" i="2"/>
  <c r="U249" i="2"/>
  <c r="U255" i="2"/>
  <c r="U259" i="2"/>
  <c r="U270" i="2"/>
  <c r="T663" i="2"/>
  <c r="U663" i="2" s="1"/>
  <c r="R663" i="2"/>
  <c r="S663" i="2" s="1"/>
  <c r="U296" i="2"/>
  <c r="T664" i="2"/>
  <c r="U664" i="2" s="1"/>
  <c r="R664" i="2"/>
  <c r="S664" i="2" s="1"/>
  <c r="T684" i="2"/>
  <c r="U684" i="2" s="1"/>
  <c r="R684" i="2"/>
  <c r="S684" i="2" s="1"/>
  <c r="U153" i="2"/>
  <c r="U272" i="2"/>
  <c r="R296" i="2"/>
  <c r="S296" i="2" s="1"/>
  <c r="R324" i="2"/>
  <c r="S324" i="2" s="1"/>
  <c r="U327" i="2"/>
  <c r="U344" i="2"/>
  <c r="U357" i="2"/>
  <c r="U418" i="2"/>
  <c r="U424" i="2"/>
  <c r="T446" i="2"/>
  <c r="U446" i="2" s="1"/>
  <c r="R454" i="2"/>
  <c r="S454" i="2" s="1"/>
  <c r="U488" i="2"/>
  <c r="U490" i="2"/>
  <c r="U509" i="2"/>
  <c r="T656" i="2"/>
  <c r="U656" i="2" s="1"/>
  <c r="R656" i="2"/>
  <c r="S656" i="2" s="1"/>
  <c r="U622" i="2"/>
  <c r="R622" i="2"/>
  <c r="S622" i="2" s="1"/>
  <c r="U266" i="2"/>
  <c r="R299" i="2"/>
  <c r="S299" i="2" s="1"/>
  <c r="R321" i="2"/>
  <c r="S321" i="2" s="1"/>
  <c r="U335" i="2"/>
  <c r="U350" i="2"/>
  <c r="U408" i="2"/>
  <c r="T412" i="2"/>
  <c r="U412" i="2" s="1"/>
  <c r="U429" i="2"/>
  <c r="U433" i="2"/>
  <c r="T448" i="2"/>
  <c r="U448" i="2" s="1"/>
  <c r="R456" i="2"/>
  <c r="S456" i="2" s="1"/>
  <c r="U594" i="2"/>
  <c r="U601" i="2"/>
  <c r="U787" i="2"/>
  <c r="R787" i="2"/>
  <c r="S787" i="2" s="1"/>
  <c r="U796" i="2"/>
  <c r="R796" i="2"/>
  <c r="S796" i="2" s="1"/>
  <c r="U567" i="2"/>
  <c r="U589" i="2"/>
  <c r="U592" i="2"/>
  <c r="R670" i="2"/>
  <c r="S670" i="2" s="1"/>
  <c r="R673" i="2"/>
  <c r="S673" i="2" s="1"/>
  <c r="R683" i="2"/>
  <c r="S683" i="2" s="1"/>
  <c r="R746" i="2"/>
  <c r="S746" i="2" s="1"/>
  <c r="R764" i="2"/>
  <c r="S764" i="2" s="1"/>
  <c r="R769" i="2"/>
  <c r="S769" i="2" s="1"/>
  <c r="U778" i="2"/>
  <c r="R781" i="2"/>
  <c r="S781" i="2" s="1"/>
  <c r="U786" i="2"/>
  <c r="U789" i="2"/>
  <c r="R799" i="2"/>
  <c r="S799" i="2" s="1"/>
  <c r="U808" i="2"/>
  <c r="U816" i="2"/>
  <c r="R822" i="2"/>
  <c r="S822" i="2" s="1"/>
  <c r="R834" i="2"/>
  <c r="S834" i="2" s="1"/>
  <c r="U839" i="2"/>
  <c r="R852" i="2"/>
  <c r="S852" i="2" s="1"/>
  <c r="R855" i="2"/>
  <c r="S855" i="2" s="1"/>
  <c r="T868" i="2"/>
  <c r="U868" i="2" s="1"/>
  <c r="T876" i="2"/>
  <c r="U876" i="2" s="1"/>
  <c r="R932" i="2"/>
  <c r="S932" i="2" s="1"/>
  <c r="R953" i="2"/>
  <c r="S953" i="2" s="1"/>
  <c r="R968" i="2"/>
  <c r="S968" i="2" s="1"/>
  <c r="T1054" i="2"/>
  <c r="U1054" i="2" s="1"/>
  <c r="R1054" i="2"/>
  <c r="S1054" i="2" s="1"/>
  <c r="R1138" i="2"/>
  <c r="S1138" i="2" s="1"/>
  <c r="U1138" i="2"/>
  <c r="U1147" i="2"/>
  <c r="R1160" i="2"/>
  <c r="S1160" i="2" s="1"/>
  <c r="U726" i="2"/>
  <c r="U730" i="2"/>
  <c r="U734" i="2"/>
  <c r="U738" i="2"/>
  <c r="U783" i="2"/>
  <c r="U803" i="2"/>
  <c r="U815" i="2"/>
  <c r="U879" i="2"/>
  <c r="U906" i="2"/>
  <c r="R906" i="2"/>
  <c r="S906" i="2" s="1"/>
  <c r="U1084" i="2"/>
  <c r="U1110" i="2"/>
  <c r="R693" i="2"/>
  <c r="S693" i="2" s="1"/>
  <c r="U814" i="2"/>
  <c r="R832" i="2"/>
  <c r="S832" i="2" s="1"/>
  <c r="R842" i="2"/>
  <c r="S842" i="2" s="1"/>
  <c r="R873" i="2"/>
  <c r="S873" i="2" s="1"/>
  <c r="U915" i="2"/>
  <c r="R935" i="2"/>
  <c r="S935" i="2" s="1"/>
  <c r="U946" i="2"/>
  <c r="U964" i="2"/>
  <c r="R1008" i="2"/>
  <c r="S1008" i="2" s="1"/>
  <c r="T1008" i="2"/>
  <c r="U1008" i="2" s="1"/>
  <c r="R1031" i="2"/>
  <c r="S1031" i="2" s="1"/>
  <c r="R1042" i="2"/>
  <c r="S1042" i="2" s="1"/>
  <c r="T1062" i="2"/>
  <c r="U1062" i="2" s="1"/>
  <c r="R1062" i="2"/>
  <c r="S1062" i="2" s="1"/>
  <c r="R1068" i="2"/>
  <c r="S1068" i="2" s="1"/>
  <c r="U1068" i="2"/>
  <c r="R1078" i="2"/>
  <c r="S1078" i="2" s="1"/>
  <c r="U1078" i="2"/>
  <c r="R1167" i="2"/>
  <c r="S1167" i="2" s="1"/>
  <c r="U1235" i="2"/>
  <c r="U533" i="2"/>
  <c r="U551" i="2"/>
  <c r="U583" i="2"/>
  <c r="R632" i="2"/>
  <c r="S632" i="2" s="1"/>
  <c r="U648" i="2"/>
  <c r="T659" i="2"/>
  <c r="U659" i="2" s="1"/>
  <c r="R665" i="2"/>
  <c r="S665" i="2" s="1"/>
  <c r="R680" i="2"/>
  <c r="S680" i="2" s="1"/>
  <c r="U682" i="2"/>
  <c r="U699" i="2"/>
  <c r="U756" i="2"/>
  <c r="U763" i="2"/>
  <c r="T777" i="2"/>
  <c r="U777" i="2" s="1"/>
  <c r="U780" i="2"/>
  <c r="U785" i="2"/>
  <c r="U802" i="2"/>
  <c r="U813" i="2"/>
  <c r="U821" i="2"/>
  <c r="R875" i="2"/>
  <c r="S875" i="2" s="1"/>
  <c r="U911" i="2"/>
  <c r="R911" i="2"/>
  <c r="S911" i="2" s="1"/>
  <c r="U920" i="2"/>
  <c r="R920" i="2"/>
  <c r="S920" i="2" s="1"/>
  <c r="U939" i="2"/>
  <c r="R955" i="2"/>
  <c r="S955" i="2" s="1"/>
  <c r="U1146" i="2"/>
  <c r="U1156" i="2"/>
  <c r="U1162" i="2"/>
  <c r="U1170" i="2"/>
  <c r="U820" i="2"/>
  <c r="U967" i="2"/>
  <c r="R1035" i="2"/>
  <c r="S1035" i="2" s="1"/>
  <c r="R1057" i="2"/>
  <c r="S1057" i="2" s="1"/>
  <c r="T1057" i="2"/>
  <c r="U1057" i="2" s="1"/>
  <c r="R1094" i="2"/>
  <c r="S1094" i="2" s="1"/>
  <c r="U1094" i="2"/>
  <c r="U579" i="2"/>
  <c r="U598" i="2"/>
  <c r="U765" i="2"/>
  <c r="U790" i="2"/>
  <c r="U811" i="2"/>
  <c r="U819" i="2"/>
  <c r="R900" i="2"/>
  <c r="S900" i="2" s="1"/>
  <c r="T1005" i="2"/>
  <c r="U1005" i="2" s="1"/>
  <c r="R1009" i="2"/>
  <c r="S1009" i="2" s="1"/>
  <c r="T1009" i="2"/>
  <c r="U1009" i="2" s="1"/>
  <c r="U1132" i="2"/>
  <c r="R1134" i="2"/>
  <c r="S1134" i="2" s="1"/>
  <c r="U1134" i="2"/>
  <c r="R1174" i="2"/>
  <c r="S1174" i="2" s="1"/>
  <c r="U1251" i="2"/>
  <c r="U757" i="2"/>
  <c r="U779" i="2"/>
  <c r="R975" i="2"/>
  <c r="S975" i="2" s="1"/>
  <c r="T975" i="2"/>
  <c r="U975" i="2" s="1"/>
  <c r="R1007" i="2"/>
  <c r="S1007" i="2" s="1"/>
  <c r="T1007" i="2"/>
  <c r="U1007" i="2" s="1"/>
  <c r="R1049" i="2"/>
  <c r="S1049" i="2" s="1"/>
  <c r="T1049" i="2"/>
  <c r="U1049" i="2" s="1"/>
  <c r="U1227" i="2"/>
  <c r="U1243" i="2"/>
  <c r="U805" i="2"/>
  <c r="U809" i="2"/>
  <c r="T874" i="2"/>
  <c r="U874" i="2" s="1"/>
  <c r="T910" i="2"/>
  <c r="U910" i="2" s="1"/>
  <c r="R910" i="2"/>
  <c r="S910" i="2" s="1"/>
  <c r="R921" i="2"/>
  <c r="S921" i="2" s="1"/>
  <c r="R973" i="2"/>
  <c r="S973" i="2" s="1"/>
  <c r="U973" i="2"/>
  <c r="U878" i="2"/>
  <c r="U1153" i="2"/>
  <c r="U1232" i="2"/>
  <c r="U1240" i="2"/>
  <c r="U877" i="2"/>
  <c r="U976" i="2"/>
  <c r="U1083" i="2"/>
  <c r="U1149" i="2"/>
  <c r="U1177" i="2"/>
  <c r="R1180" i="2"/>
  <c r="S1180" i="2" s="1"/>
  <c r="U1206" i="2"/>
  <c r="U1208" i="2"/>
  <c r="U1210" i="2"/>
  <c r="U1212" i="2"/>
  <c r="U1214" i="2"/>
  <c r="U1216" i="2"/>
  <c r="U1218" i="2"/>
  <c r="U1220" i="2"/>
  <c r="U1222" i="2"/>
  <c r="U1224" i="2"/>
  <c r="U1226" i="2"/>
  <c r="U1234" i="2"/>
  <c r="U1242" i="2"/>
  <c r="U1173" i="2"/>
  <c r="U1239" i="2"/>
  <c r="U1247" i="2"/>
  <c r="R1075" i="2"/>
  <c r="S1075" i="2" s="1"/>
  <c r="U1141" i="2"/>
  <c r="U1228" i="2"/>
  <c r="R1048" i="2"/>
  <c r="S1048" i="2" s="1"/>
  <c r="T1053" i="2"/>
  <c r="U1053" i="2" s="1"/>
  <c r="U1072" i="2"/>
  <c r="U1122" i="2"/>
  <c r="U1130" i="2"/>
  <c r="U1137" i="2"/>
  <c r="U1148" i="2"/>
  <c r="U1165" i="2"/>
  <c r="U1233" i="2"/>
  <c r="U1241" i="2"/>
  <c r="R10" i="2"/>
  <c r="S10" i="2" s="1"/>
  <c r="R35" i="2"/>
  <c r="S35" i="2" s="1"/>
  <c r="R18" i="2"/>
  <c r="S18" i="2" s="1"/>
  <c r="R19" i="2"/>
  <c r="S19" i="2" s="1"/>
  <c r="R20" i="2"/>
  <c r="S20" i="2" s="1"/>
  <c r="R21" i="2"/>
  <c r="S21" i="2" s="1"/>
  <c r="R32" i="2"/>
  <c r="S32" i="2" s="1"/>
  <c r="R34" i="2"/>
  <c r="S34" i="2" s="1"/>
  <c r="R47" i="2"/>
  <c r="S47" i="2" s="1"/>
  <c r="R54" i="2"/>
  <c r="S54" i="2" s="1"/>
  <c r="R69" i="2"/>
  <c r="S69" i="2" s="1"/>
  <c r="R112" i="2"/>
  <c r="S112" i="2" s="1"/>
  <c r="R127" i="2"/>
  <c r="S127" i="2" s="1"/>
  <c r="R132" i="2"/>
  <c r="S132" i="2" s="1"/>
  <c r="U9" i="2"/>
  <c r="U87" i="2"/>
  <c r="U159" i="2"/>
  <c r="U22" i="2"/>
  <c r="R30" i="2"/>
  <c r="S30" i="2" s="1"/>
  <c r="R45" i="2"/>
  <c r="S45" i="2" s="1"/>
  <c r="R53" i="2"/>
  <c r="S53" i="2" s="1"/>
  <c r="R61" i="2"/>
  <c r="S61" i="2" s="1"/>
  <c r="R68" i="2"/>
  <c r="S68" i="2" s="1"/>
  <c r="R92" i="2"/>
  <c r="S92" i="2" s="1"/>
  <c r="R103" i="2"/>
  <c r="S103" i="2" s="1"/>
  <c r="R110" i="2"/>
  <c r="S110" i="2" s="1"/>
  <c r="R118" i="2"/>
  <c r="S118" i="2" s="1"/>
  <c r="R125" i="2"/>
  <c r="S125" i="2" s="1"/>
  <c r="R139" i="2"/>
  <c r="S139" i="2" s="1"/>
  <c r="U197" i="2"/>
  <c r="R197" i="2"/>
  <c r="S197" i="2" s="1"/>
  <c r="U205" i="2"/>
  <c r="R205" i="2"/>
  <c r="S205" i="2" s="1"/>
  <c r="U216" i="2"/>
  <c r="R216" i="2"/>
  <c r="S216" i="2" s="1"/>
  <c r="R76" i="2"/>
  <c r="S76" i="2" s="1"/>
  <c r="R89" i="2"/>
  <c r="S89" i="2" s="1"/>
  <c r="R138" i="2"/>
  <c r="S138" i="2" s="1"/>
  <c r="R114" i="2"/>
  <c r="S114" i="2" s="1"/>
  <c r="R121" i="2"/>
  <c r="S121" i="2" s="1"/>
  <c r="R129" i="2"/>
  <c r="S129" i="2" s="1"/>
  <c r="R137" i="2"/>
  <c r="S137" i="2" s="1"/>
  <c r="R140" i="2"/>
  <c r="S140" i="2" s="1"/>
  <c r="U160" i="2"/>
  <c r="R198" i="2"/>
  <c r="S198" i="2" s="1"/>
  <c r="R206" i="2"/>
  <c r="S206" i="2" s="1"/>
  <c r="U201" i="2"/>
  <c r="R385" i="2"/>
  <c r="S385" i="2" s="1"/>
  <c r="U405" i="2"/>
  <c r="R405" i="2"/>
  <c r="S405" i="2" s="1"/>
  <c r="U333" i="2"/>
  <c r="U340" i="2"/>
  <c r="U364" i="2"/>
  <c r="U365" i="2"/>
  <c r="U366" i="2"/>
  <c r="U367" i="2"/>
  <c r="R285" i="2"/>
  <c r="S285" i="2" s="1"/>
  <c r="R286" i="2"/>
  <c r="S286" i="2" s="1"/>
  <c r="R287" i="2"/>
  <c r="S287" i="2" s="1"/>
  <c r="R288" i="2"/>
  <c r="S288" i="2" s="1"/>
  <c r="R289" i="2"/>
  <c r="S289" i="2" s="1"/>
  <c r="R290" i="2"/>
  <c r="S290" i="2" s="1"/>
  <c r="R291" i="2"/>
  <c r="S291" i="2" s="1"/>
  <c r="R292" i="2"/>
  <c r="S292" i="2" s="1"/>
  <c r="R293" i="2"/>
  <c r="S293" i="2" s="1"/>
  <c r="R294" i="2"/>
  <c r="S294" i="2" s="1"/>
  <c r="R246" i="2"/>
  <c r="S246" i="2" s="1"/>
  <c r="R247" i="2"/>
  <c r="S247" i="2" s="1"/>
  <c r="R266" i="2"/>
  <c r="S266" i="2" s="1"/>
  <c r="R267" i="2"/>
  <c r="S267" i="2" s="1"/>
  <c r="R268" i="2"/>
  <c r="S268" i="2" s="1"/>
  <c r="R269" i="2"/>
  <c r="S269" i="2" s="1"/>
  <c r="R270" i="2"/>
  <c r="S270" i="2" s="1"/>
  <c r="R271" i="2"/>
  <c r="S271" i="2" s="1"/>
  <c r="R272" i="2"/>
  <c r="S272" i="2" s="1"/>
  <c r="R273" i="2"/>
  <c r="S273" i="2" s="1"/>
  <c r="R284" i="2"/>
  <c r="S284" i="2" s="1"/>
  <c r="R320" i="2"/>
  <c r="S320" i="2" s="1"/>
  <c r="R347" i="2"/>
  <c r="S347" i="2" s="1"/>
  <c r="U384" i="2"/>
  <c r="U392" i="2"/>
  <c r="R397" i="2"/>
  <c r="S397" i="2" s="1"/>
  <c r="Q348" i="2"/>
  <c r="U348" i="2" s="1"/>
  <c r="R401" i="2"/>
  <c r="S401" i="2" s="1"/>
  <c r="U401" i="2"/>
  <c r="R393" i="2"/>
  <c r="S393" i="2" s="1"/>
  <c r="R464" i="2"/>
  <c r="S464" i="2" s="1"/>
  <c r="R509" i="2"/>
  <c r="S509" i="2" s="1"/>
  <c r="U563" i="2"/>
  <c r="U409" i="2"/>
  <c r="U419" i="2"/>
  <c r="T441" i="2"/>
  <c r="U441" i="2" s="1"/>
  <c r="T465" i="2"/>
  <c r="U465" i="2" s="1"/>
  <c r="T467" i="2"/>
  <c r="U467" i="2" s="1"/>
  <c r="U468" i="2"/>
  <c r="U514" i="2"/>
  <c r="U522" i="2"/>
  <c r="U569" i="2"/>
  <c r="U466" i="2"/>
  <c r="U474" i="2"/>
  <c r="U476" i="2"/>
  <c r="U478" i="2"/>
  <c r="U531" i="2"/>
  <c r="R414" i="2"/>
  <c r="S414" i="2" s="1"/>
  <c r="R426" i="2"/>
  <c r="S426" i="2" s="1"/>
  <c r="R435" i="2"/>
  <c r="S435" i="2" s="1"/>
  <c r="U511" i="2"/>
  <c r="U529" i="2"/>
  <c r="U571" i="2"/>
  <c r="U575" i="2"/>
  <c r="U577" i="2"/>
  <c r="U518" i="2"/>
  <c r="U561" i="2"/>
  <c r="U471" i="2"/>
  <c r="T678" i="2"/>
  <c r="U678" i="2" s="1"/>
  <c r="T695" i="2"/>
  <c r="U695" i="2" s="1"/>
  <c r="R713" i="2"/>
  <c r="S713" i="2" s="1"/>
  <c r="T713" i="2"/>
  <c r="U713" i="2" s="1"/>
  <c r="T666" i="2"/>
  <c r="U666" i="2" s="1"/>
  <c r="R666" i="2"/>
  <c r="S666" i="2" s="1"/>
  <c r="U691" i="2"/>
  <c r="R691" i="2"/>
  <c r="S691" i="2" s="1"/>
  <c r="R716" i="2"/>
  <c r="S716" i="2" s="1"/>
  <c r="T716" i="2"/>
  <c r="U716" i="2" s="1"/>
  <c r="R616" i="2"/>
  <c r="S616" i="2" s="1"/>
  <c r="U671" i="2"/>
  <c r="R677" i="2"/>
  <c r="S677" i="2" s="1"/>
  <c r="T697" i="2"/>
  <c r="U697" i="2" s="1"/>
  <c r="U674" i="2"/>
  <c r="R674" i="2"/>
  <c r="S674" i="2" s="1"/>
  <c r="R714" i="2"/>
  <c r="S714" i="2" s="1"/>
  <c r="T714" i="2"/>
  <c r="U714" i="2" s="1"/>
  <c r="T654" i="2"/>
  <c r="U654" i="2" s="1"/>
  <c r="T658" i="2"/>
  <c r="U658" i="2" s="1"/>
  <c r="R658" i="2"/>
  <c r="S658" i="2" s="1"/>
  <c r="T660" i="2"/>
  <c r="U660" i="2" s="1"/>
  <c r="R679" i="2"/>
  <c r="S679" i="2" s="1"/>
  <c r="U690" i="2"/>
  <c r="R690" i="2"/>
  <c r="S690" i="2" s="1"/>
  <c r="R717" i="2"/>
  <c r="S717" i="2" s="1"/>
  <c r="T717" i="2"/>
  <c r="U717" i="2" s="1"/>
  <c r="R623" i="2"/>
  <c r="S623" i="2" s="1"/>
  <c r="R624" i="2"/>
  <c r="S624" i="2" s="1"/>
  <c r="R625" i="2"/>
  <c r="S625" i="2" s="1"/>
  <c r="R626" i="2"/>
  <c r="S626" i="2" s="1"/>
  <c r="R627" i="2"/>
  <c r="S627" i="2" s="1"/>
  <c r="R628" i="2"/>
  <c r="S628" i="2" s="1"/>
  <c r="R633" i="2"/>
  <c r="S633" i="2" s="1"/>
  <c r="R634" i="2"/>
  <c r="S634" i="2" s="1"/>
  <c r="R635" i="2"/>
  <c r="S635" i="2" s="1"/>
  <c r="R636" i="2"/>
  <c r="S636" i="2" s="1"/>
  <c r="T696" i="2"/>
  <c r="U696" i="2" s="1"/>
  <c r="R712" i="2"/>
  <c r="S712" i="2" s="1"/>
  <c r="T712" i="2"/>
  <c r="U712" i="2" s="1"/>
  <c r="T706" i="2"/>
  <c r="U706" i="2" s="1"/>
  <c r="R706" i="2"/>
  <c r="S706" i="2" s="1"/>
  <c r="R715" i="2"/>
  <c r="S715" i="2" s="1"/>
  <c r="T715" i="2"/>
  <c r="U715" i="2" s="1"/>
  <c r="U650" i="2"/>
  <c r="T653" i="2"/>
  <c r="U653" i="2" s="1"/>
  <c r="T698" i="2"/>
  <c r="U698" i="2" s="1"/>
  <c r="R718" i="2"/>
  <c r="S718" i="2" s="1"/>
  <c r="T718" i="2"/>
  <c r="U718" i="2" s="1"/>
  <c r="R709" i="2"/>
  <c r="S709" i="2" s="1"/>
  <c r="R710" i="2"/>
  <c r="S710" i="2" s="1"/>
  <c r="R711" i="2"/>
  <c r="S711" i="2" s="1"/>
  <c r="R747" i="2"/>
  <c r="S747" i="2" s="1"/>
  <c r="R748" i="2"/>
  <c r="S748" i="2" s="1"/>
  <c r="R749" i="2"/>
  <c r="S749" i="2" s="1"/>
  <c r="R750" i="2"/>
  <c r="S750" i="2" s="1"/>
  <c r="R757" i="2"/>
  <c r="S757" i="2" s="1"/>
  <c r="U760" i="2"/>
  <c r="R765" i="2"/>
  <c r="S765" i="2" s="1"/>
  <c r="U768" i="2"/>
  <c r="R771" i="2"/>
  <c r="S771" i="2" s="1"/>
  <c r="R783" i="2"/>
  <c r="S783" i="2" s="1"/>
  <c r="U791" i="2"/>
  <c r="T863" i="2"/>
  <c r="U863" i="2" s="1"/>
  <c r="R863" i="2"/>
  <c r="S863" i="2" s="1"/>
  <c r="R931" i="2"/>
  <c r="S931" i="2" s="1"/>
  <c r="U931" i="2"/>
  <c r="T719" i="2"/>
  <c r="U719" i="2" s="1"/>
  <c r="T720" i="2"/>
  <c r="U720" i="2" s="1"/>
  <c r="T721" i="2"/>
  <c r="U721" i="2" s="1"/>
  <c r="U722" i="2"/>
  <c r="T858" i="2"/>
  <c r="U858" i="2" s="1"/>
  <c r="R858" i="2"/>
  <c r="S858" i="2" s="1"/>
  <c r="T866" i="2"/>
  <c r="U866" i="2" s="1"/>
  <c r="R866" i="2"/>
  <c r="S866" i="2" s="1"/>
  <c r="T908" i="2"/>
  <c r="U908" i="2" s="1"/>
  <c r="R908" i="2"/>
  <c r="S908" i="2" s="1"/>
  <c r="U917" i="2"/>
  <c r="R917" i="2"/>
  <c r="S917" i="2" s="1"/>
  <c r="R707" i="2"/>
  <c r="S707" i="2" s="1"/>
  <c r="R745" i="2"/>
  <c r="S745" i="2" s="1"/>
  <c r="U758" i="2"/>
  <c r="R763" i="2"/>
  <c r="S763" i="2" s="1"/>
  <c r="U766" i="2"/>
  <c r="R770" i="2"/>
  <c r="S770" i="2" s="1"/>
  <c r="T861" i="2"/>
  <c r="U861" i="2" s="1"/>
  <c r="R861" i="2"/>
  <c r="S861" i="2" s="1"/>
  <c r="R703" i="2"/>
  <c r="S703" i="2" s="1"/>
  <c r="R704" i="2"/>
  <c r="S704" i="2" s="1"/>
  <c r="R705" i="2"/>
  <c r="S705" i="2" s="1"/>
  <c r="R743" i="2"/>
  <c r="S743" i="2" s="1"/>
  <c r="R744" i="2"/>
  <c r="S744" i="2" s="1"/>
  <c r="T864" i="2"/>
  <c r="U864" i="2" s="1"/>
  <c r="R864" i="2"/>
  <c r="S864" i="2" s="1"/>
  <c r="R1064" i="2"/>
  <c r="S1064" i="2" s="1"/>
  <c r="U1064" i="2"/>
  <c r="U776" i="2"/>
  <c r="U788" i="2"/>
  <c r="T859" i="2"/>
  <c r="U859" i="2" s="1"/>
  <c r="R859" i="2"/>
  <c r="S859" i="2" s="1"/>
  <c r="U867" i="2"/>
  <c r="R867" i="2"/>
  <c r="S867" i="2" s="1"/>
  <c r="U909" i="2"/>
  <c r="R909" i="2"/>
  <c r="S909" i="2" s="1"/>
  <c r="U970" i="2"/>
  <c r="R970" i="2"/>
  <c r="S970" i="2" s="1"/>
  <c r="R724" i="2"/>
  <c r="S724" i="2" s="1"/>
  <c r="T774" i="2"/>
  <c r="U774" i="2" s="1"/>
  <c r="T862" i="2"/>
  <c r="U862" i="2" s="1"/>
  <c r="R862" i="2"/>
  <c r="S862" i="2" s="1"/>
  <c r="U824" i="2"/>
  <c r="U840" i="2"/>
  <c r="R840" i="2"/>
  <c r="S840" i="2" s="1"/>
  <c r="T857" i="2"/>
  <c r="U857" i="2" s="1"/>
  <c r="R857" i="2"/>
  <c r="S857" i="2" s="1"/>
  <c r="T865" i="2"/>
  <c r="U865" i="2" s="1"/>
  <c r="R865" i="2"/>
  <c r="S865" i="2" s="1"/>
  <c r="T907" i="2"/>
  <c r="U907" i="2" s="1"/>
  <c r="R907" i="2"/>
  <c r="S907" i="2" s="1"/>
  <c r="R784" i="2"/>
  <c r="S784" i="2" s="1"/>
  <c r="U826" i="2"/>
  <c r="T860" i="2"/>
  <c r="U860" i="2" s="1"/>
  <c r="R860" i="2"/>
  <c r="S860" i="2" s="1"/>
  <c r="T922" i="2"/>
  <c r="U922" i="2" s="1"/>
  <c r="R922" i="2"/>
  <c r="S922" i="2" s="1"/>
  <c r="U838" i="2"/>
  <c r="U847" i="2"/>
  <c r="U871" i="2"/>
  <c r="T912" i="2"/>
  <c r="U912" i="2" s="1"/>
  <c r="U913" i="2"/>
  <c r="T980" i="2"/>
  <c r="U980" i="2" s="1"/>
  <c r="R980" i="2"/>
  <c r="S980" i="2" s="1"/>
  <c r="R1108" i="2"/>
  <c r="S1108" i="2" s="1"/>
  <c r="U1108" i="2"/>
  <c r="U835" i="2"/>
  <c r="U836" i="2"/>
  <c r="U837" i="2"/>
  <c r="U924" i="2"/>
  <c r="T1001" i="2"/>
  <c r="U1001" i="2" s="1"/>
  <c r="R1001" i="2"/>
  <c r="S1001" i="2" s="1"/>
  <c r="U1003" i="2"/>
  <c r="R1003" i="2"/>
  <c r="S1003" i="2" s="1"/>
  <c r="T1063" i="2"/>
  <c r="U1063" i="2" s="1"/>
  <c r="R1063" i="2"/>
  <c r="S1063" i="2" s="1"/>
  <c r="R1092" i="2"/>
  <c r="S1092" i="2" s="1"/>
  <c r="U1092" i="2"/>
  <c r="R1131" i="2"/>
  <c r="S1131" i="2" s="1"/>
  <c r="U1131" i="2"/>
  <c r="T987" i="2"/>
  <c r="U987" i="2" s="1"/>
  <c r="R987" i="2"/>
  <c r="S987" i="2" s="1"/>
  <c r="T1055" i="2"/>
  <c r="U1055" i="2" s="1"/>
  <c r="R1055" i="2"/>
  <c r="S1055" i="2" s="1"/>
  <c r="R1116" i="2"/>
  <c r="S1116" i="2" s="1"/>
  <c r="U1116" i="2"/>
  <c r="R849" i="2"/>
  <c r="S849" i="2" s="1"/>
  <c r="R850" i="2"/>
  <c r="S850" i="2" s="1"/>
  <c r="R883" i="2"/>
  <c r="S883" i="2" s="1"/>
  <c r="R897" i="2"/>
  <c r="S897" i="2" s="1"/>
  <c r="R914" i="2"/>
  <c r="S914" i="2" s="1"/>
  <c r="R919" i="2"/>
  <c r="S919" i="2" s="1"/>
  <c r="T927" i="2"/>
  <c r="U927" i="2" s="1"/>
  <c r="R971" i="2"/>
  <c r="S971" i="2" s="1"/>
  <c r="T977" i="2"/>
  <c r="U977" i="2" s="1"/>
  <c r="U1039" i="2"/>
  <c r="R1039" i="2"/>
  <c r="S1039" i="2" s="1"/>
  <c r="T1047" i="2"/>
  <c r="U1047" i="2" s="1"/>
  <c r="R1047" i="2"/>
  <c r="S1047" i="2" s="1"/>
  <c r="R1127" i="2"/>
  <c r="S1127" i="2" s="1"/>
  <c r="U1127" i="2"/>
  <c r="T1002" i="2"/>
  <c r="U1002" i="2" s="1"/>
  <c r="R1002" i="2"/>
  <c r="S1002" i="2" s="1"/>
  <c r="R1100" i="2"/>
  <c r="S1100" i="2" s="1"/>
  <c r="U1100" i="2"/>
  <c r="R918" i="2"/>
  <c r="S918" i="2" s="1"/>
  <c r="T988" i="2"/>
  <c r="U988" i="2" s="1"/>
  <c r="R988" i="2"/>
  <c r="S988" i="2" s="1"/>
  <c r="U1074" i="2"/>
  <c r="R1074" i="2"/>
  <c r="S1074" i="2" s="1"/>
  <c r="U1082" i="2"/>
  <c r="R1082" i="2"/>
  <c r="S1082" i="2" s="1"/>
  <c r="R1124" i="2"/>
  <c r="S1124" i="2" s="1"/>
  <c r="U1124" i="2"/>
  <c r="T1011" i="2"/>
  <c r="U1011" i="2" s="1"/>
  <c r="T1012" i="2"/>
  <c r="U1012" i="2" s="1"/>
  <c r="T1013" i="2"/>
  <c r="U1013" i="2" s="1"/>
  <c r="T1014" i="2"/>
  <c r="U1014" i="2" s="1"/>
  <c r="T1015" i="2"/>
  <c r="U1015" i="2" s="1"/>
  <c r="T1016" i="2"/>
  <c r="U1016" i="2" s="1"/>
  <c r="T1017" i="2"/>
  <c r="U1017" i="2" s="1"/>
  <c r="T1018" i="2"/>
  <c r="U1018" i="2" s="1"/>
  <c r="T1019" i="2"/>
  <c r="U1019" i="2" s="1"/>
  <c r="T1020" i="2"/>
  <c r="U1020" i="2" s="1"/>
  <c r="T1021" i="2"/>
  <c r="U1021" i="2" s="1"/>
  <c r="U1022" i="2"/>
  <c r="R1040" i="2"/>
  <c r="S1040" i="2" s="1"/>
  <c r="T1050" i="2"/>
  <c r="U1050" i="2" s="1"/>
  <c r="T1058" i="2"/>
  <c r="U1058" i="2" s="1"/>
  <c r="U1093" i="2"/>
  <c r="U1101" i="2"/>
  <c r="U1109" i="2"/>
  <c r="U1117" i="2"/>
  <c r="U1125" i="2"/>
  <c r="U1069" i="2"/>
  <c r="U1077" i="2"/>
  <c r="U1085" i="2"/>
  <c r="U1095" i="2"/>
  <c r="U1103" i="2"/>
  <c r="U1111" i="2"/>
  <c r="U1119" i="2"/>
  <c r="U1143" i="2"/>
  <c r="R989" i="2"/>
  <c r="S989" i="2" s="1"/>
  <c r="R990" i="2"/>
  <c r="S990" i="2" s="1"/>
  <c r="R991" i="2"/>
  <c r="S991" i="2" s="1"/>
  <c r="R992" i="2"/>
  <c r="S992" i="2" s="1"/>
  <c r="R993" i="2"/>
  <c r="S993" i="2" s="1"/>
  <c r="R994" i="2"/>
  <c r="S994" i="2" s="1"/>
  <c r="R995" i="2"/>
  <c r="S995" i="2" s="1"/>
  <c r="R996" i="2"/>
  <c r="S996" i="2" s="1"/>
  <c r="R997" i="2"/>
  <c r="S997" i="2" s="1"/>
  <c r="R998" i="2"/>
  <c r="S998" i="2" s="1"/>
  <c r="R999" i="2"/>
  <c r="S999" i="2" s="1"/>
  <c r="R1072" i="2"/>
  <c r="S1072" i="2" s="1"/>
  <c r="R1080" i="2"/>
  <c r="S1080" i="2" s="1"/>
  <c r="U1097" i="2"/>
  <c r="U1105" i="2"/>
  <c r="U1113" i="2"/>
  <c r="U1121" i="2"/>
  <c r="R1051" i="2"/>
  <c r="S1051" i="2" s="1"/>
  <c r="R1059" i="2"/>
  <c r="S1059" i="2" s="1"/>
  <c r="T1044" i="2"/>
  <c r="U1044" i="2" s="1"/>
  <c r="R1065" i="2"/>
  <c r="S1065" i="2" s="1"/>
  <c r="U1096" i="2"/>
  <c r="U1104" i="2"/>
  <c r="U1112" i="2"/>
  <c r="U1120" i="2"/>
  <c r="U1129" i="2"/>
  <c r="U1133" i="2"/>
  <c r="U1144" i="2"/>
  <c r="U1182" i="2"/>
  <c r="U1184" i="2"/>
  <c r="U1186" i="2"/>
  <c r="U1188" i="2"/>
  <c r="U1190" i="2"/>
  <c r="U1192" i="2"/>
  <c r="U1194" i="2"/>
  <c r="U1196" i="2"/>
  <c r="U1198" i="2"/>
  <c r="U1200" i="2"/>
  <c r="U1202" i="2"/>
  <c r="U1204" i="2"/>
  <c r="R1248" i="2"/>
  <c r="S1248" i="2" s="1"/>
  <c r="R1250" i="2"/>
  <c r="S1250" i="2" s="1"/>
  <c r="R73" i="2" l="1"/>
  <c r="S73" i="2" s="1"/>
  <c r="Q1252" i="2"/>
  <c r="U489" i="2" l="1"/>
  <c r="U483" i="2"/>
  <c r="U546" i="2"/>
  <c r="U500" i="2"/>
  <c r="U568" i="2"/>
  <c r="U576" i="2"/>
  <c r="U562" i="2"/>
  <c r="U496" i="2"/>
  <c r="U602" i="2"/>
  <c r="U610" i="2"/>
  <c r="U604" i="2"/>
  <c r="U611" i="2"/>
  <c r="T1252" i="2"/>
  <c r="U580" i="2"/>
  <c r="U588" i="2"/>
  <c r="U584" i="2"/>
  <c r="U536" i="2"/>
  <c r="U487" i="2"/>
  <c r="U473" i="2"/>
  <c r="U482" i="2"/>
  <c r="U501" i="2"/>
  <c r="U554" i="2"/>
  <c r="U527" i="2"/>
  <c r="U540" i="2"/>
  <c r="U479" i="2"/>
  <c r="U493" i="2"/>
  <c r="U510" i="2"/>
  <c r="U564" i="2"/>
  <c r="U503" i="2"/>
  <c r="U607" i="2"/>
  <c r="U597" i="2"/>
  <c r="U550" i="2"/>
  <c r="U521" i="2"/>
  <c r="U566" i="2"/>
  <c r="U544" i="2"/>
  <c r="U475" i="2"/>
  <c r="U572" i="2"/>
  <c r="U532" i="2"/>
  <c r="U549" i="2"/>
  <c r="U593" i="2"/>
  <c r="U504" i="2"/>
  <c r="U590" i="2"/>
  <c r="U525" i="2"/>
  <c r="U486" i="2"/>
  <c r="U505" i="2"/>
  <c r="U591" i="2"/>
  <c r="U519" i="2"/>
  <c r="U574" i="2"/>
  <c r="U608" i="2"/>
  <c r="U494" i="2"/>
  <c r="U586" i="2"/>
  <c r="U582" i="2"/>
  <c r="U613" i="2"/>
  <c r="U497" i="2"/>
  <c r="U507" i="2"/>
  <c r="U506" i="2"/>
  <c r="U484" i="2"/>
  <c r="U523" i="2"/>
  <c r="U556" i="2"/>
  <c r="U606" i="2"/>
  <c r="U538" i="2"/>
  <c r="U528" i="2"/>
  <c r="U558" i="2"/>
  <c r="U570" i="2"/>
  <c r="U530" i="2"/>
  <c r="U600" i="2"/>
  <c r="U495" i="2"/>
  <c r="U491" i="2"/>
  <c r="U542" i="2"/>
  <c r="U499" i="2"/>
  <c r="U595" i="2"/>
  <c r="U512" i="2"/>
  <c r="U560" i="2"/>
  <c r="U578" i="2"/>
  <c r="U599" i="2"/>
  <c r="U548" i="2"/>
  <c r="U552" i="2"/>
  <c r="U513" i="2"/>
  <c r="U517" i="2"/>
  <c r="U534" i="2"/>
  <c r="U508" i="2"/>
  <c r="U480" i="2"/>
  <c r="U515" i="2"/>
  <c r="U477" i="2"/>
  <c r="U472" i="2"/>
  <c r="U1252" i="2" l="1"/>
</calcChain>
</file>

<file path=xl/sharedStrings.xml><?xml version="1.0" encoding="utf-8"?>
<sst xmlns="http://schemas.openxmlformats.org/spreadsheetml/2006/main" count="4817" uniqueCount="1360">
  <si>
    <t xml:space="preserve">Identity Number </t>
  </si>
  <si>
    <t>Unit</t>
  </si>
  <si>
    <t>Quotation Rates</t>
  </si>
  <si>
    <t>M1628</t>
  </si>
  <si>
    <t>Each</t>
  </si>
  <si>
    <t>JBVNL PO Rates</t>
  </si>
  <si>
    <t>JBVNL SOR 2018-19</t>
  </si>
  <si>
    <t>MP SOR 2019-20</t>
  </si>
  <si>
    <t>M1629</t>
  </si>
  <si>
    <t>KM</t>
  </si>
  <si>
    <t>Average</t>
  </si>
  <si>
    <t>M1630</t>
  </si>
  <si>
    <t>Set</t>
  </si>
  <si>
    <t>CSPDCL SOR 2019-20</t>
  </si>
  <si>
    <t>AVVNL SOR 2020-21</t>
  </si>
  <si>
    <t>Kg</t>
  </si>
  <si>
    <t>M1631</t>
  </si>
  <si>
    <t>M1632</t>
  </si>
  <si>
    <t>Quotation</t>
  </si>
  <si>
    <t>M1633</t>
  </si>
  <si>
    <t>M1634</t>
  </si>
  <si>
    <t>M1635</t>
  </si>
  <si>
    <t>M1636</t>
  </si>
  <si>
    <t>M1637</t>
  </si>
  <si>
    <t>M1638</t>
  </si>
  <si>
    <t>DHBVN SOR 2020-21</t>
  </si>
  <si>
    <t>M1639</t>
  </si>
  <si>
    <t>M1640</t>
  </si>
  <si>
    <t>M1641</t>
  </si>
  <si>
    <t>M1642</t>
  </si>
  <si>
    <t>M1643</t>
  </si>
  <si>
    <t>M1644</t>
  </si>
  <si>
    <t>M1645</t>
  </si>
  <si>
    <t>M1646</t>
  </si>
  <si>
    <t>M1647</t>
  </si>
  <si>
    <t>Nos.</t>
  </si>
  <si>
    <t>M1648</t>
  </si>
  <si>
    <t>M1649</t>
  </si>
  <si>
    <t>M1650</t>
  </si>
  <si>
    <t>UPCL SOR 2019-20</t>
  </si>
  <si>
    <t>M1651</t>
  </si>
  <si>
    <t>M1652</t>
  </si>
  <si>
    <t>M1653</t>
  </si>
  <si>
    <t>M1654</t>
  </si>
  <si>
    <t>MT</t>
  </si>
  <si>
    <t>Pair</t>
  </si>
  <si>
    <t>6 No.</t>
  </si>
  <si>
    <t>M1655</t>
  </si>
  <si>
    <t>M1656</t>
  </si>
  <si>
    <t>M1657</t>
  </si>
  <si>
    <t>M1658</t>
  </si>
  <si>
    <t>M1659</t>
  </si>
  <si>
    <t>M1660</t>
  </si>
  <si>
    <t>M1661</t>
  </si>
  <si>
    <t>M1662</t>
  </si>
  <si>
    <t>Bag</t>
  </si>
  <si>
    <t>M1663</t>
  </si>
  <si>
    <t>Lot</t>
  </si>
  <si>
    <t xml:space="preserve">Set </t>
  </si>
  <si>
    <t>M1664</t>
  </si>
  <si>
    <t>LS</t>
  </si>
  <si>
    <t>M1665</t>
  </si>
  <si>
    <t>M1666</t>
  </si>
  <si>
    <t>M1667</t>
  </si>
  <si>
    <t>M1668</t>
  </si>
  <si>
    <t>Litre</t>
  </si>
  <si>
    <t>KL</t>
  </si>
  <si>
    <t>M1669</t>
  </si>
  <si>
    <t>M1670</t>
  </si>
  <si>
    <t>Lumpsum</t>
  </si>
  <si>
    <t>M1671</t>
  </si>
  <si>
    <t>MePDCL PO 2018-19</t>
  </si>
  <si>
    <t>M1672</t>
  </si>
  <si>
    <t>M1673</t>
  </si>
  <si>
    <t>M1674</t>
  </si>
  <si>
    <t>M1675</t>
  </si>
  <si>
    <t>M1676</t>
  </si>
  <si>
    <t>Roll</t>
  </si>
  <si>
    <t>M1677</t>
  </si>
  <si>
    <t>M1678</t>
  </si>
  <si>
    <t>M1679</t>
  </si>
  <si>
    <t>M1680</t>
  </si>
  <si>
    <t>M1681</t>
  </si>
  <si>
    <t>Other State Reference Rates</t>
  </si>
  <si>
    <t>As per Weight</t>
  </si>
  <si>
    <t>Rate Reference</t>
  </si>
  <si>
    <t xml:space="preserve"> Line Supports (Poles)</t>
  </si>
  <si>
    <t xml:space="preserve">(I) Rail Pole 60 kgs 13 meter </t>
  </si>
  <si>
    <t>(II) Rail Pole 52 Kgs 13 meter</t>
  </si>
  <si>
    <t>(III) RS Joist Pole 9.3 meter (175x85mm) 19.6 kgs per mtr</t>
  </si>
  <si>
    <t>(IV)  RS Joist Pole 9 meter (116x100mm) 23 kgs per mtr</t>
  </si>
  <si>
    <t xml:space="preserve">(V) 125x70x5 RS GI joist 8Mtr (13.3kg / Mtr) </t>
  </si>
  <si>
    <t xml:space="preserve"> ACSR Conductors</t>
  </si>
  <si>
    <t>(I) ACSR Panther Conductor (232 sq. mm)</t>
  </si>
  <si>
    <t>(II) ACSR Wolf Conductor (150 sq. mm)</t>
  </si>
  <si>
    <t>(III) ACSR Dog conductor (100 sq. mm)</t>
  </si>
  <si>
    <t>(IV) ACSR Racoon conductor (80 sq. mm)</t>
  </si>
  <si>
    <t>(V) ACSR Rabbit Conductor (55 mm2)</t>
  </si>
  <si>
    <t>(VI) ACSR Weasel conductor (34 sq. mm)</t>
  </si>
  <si>
    <t xml:space="preserve"> Insulators &amp; H/W fittings</t>
  </si>
  <si>
    <t>(I) 33 KV Pin Insulator 10 KN with Pin (Porcelain type)</t>
  </si>
  <si>
    <t>(IV) 33 KV Disc. Insulator (Porcelain Type) 70 KN with H/W fitting</t>
  </si>
  <si>
    <t>(V) 33 kV Disc Insulator (Polymer Type) 70 KN with H/W fitting</t>
  </si>
  <si>
    <t>(VI) Suspension Hardware suitable for Panther Conductor</t>
  </si>
  <si>
    <t>(VII) Tension Hardware suitable for Panther Conductor</t>
  </si>
  <si>
    <t>(XVI) LT Shackle insulator (Porcelain type)</t>
  </si>
  <si>
    <t>(XVII) LT shackle strip with bolts and nut</t>
  </si>
  <si>
    <t>(XVIII) 33 KV Post Insulator 10 KN (Polymer)</t>
  </si>
  <si>
    <t>(XIX) 11 KV Post Insulator 5 KN (Polymer)</t>
  </si>
  <si>
    <t>(XX) 33 KV Stay Insulator</t>
  </si>
  <si>
    <t>(XXI) 11 KV Stay Insulator</t>
  </si>
  <si>
    <t>(XXII) LT Stay Insulator</t>
  </si>
  <si>
    <t>(XXIII) Mid span compression Joints suitable for ACSR Panther conductor</t>
  </si>
  <si>
    <t>(XXIV) Repairing Sleeve suitable for ACSR Panther conductor</t>
  </si>
  <si>
    <t xml:space="preserve"> Isolator</t>
  </si>
  <si>
    <t>(I) 33 KV Isolator 800 Amp ,3 Phase, with Earth Switch</t>
  </si>
  <si>
    <t>(II) 33 KV Isolator 800 Amp ,3 Phase, with out Earth Switch</t>
  </si>
  <si>
    <t>(V) 33 KV Isolator 400 Amp, 3 Phase, with Earth Switch</t>
  </si>
  <si>
    <t xml:space="preserve"> AB Switch</t>
  </si>
  <si>
    <t>(I) 33 KV 3 pin type, 3 Phase, AB switch 800 Amp (Porcelain Type)</t>
  </si>
  <si>
    <t>(VII) 11KV AB Switch 200 Amps (single break)</t>
  </si>
  <si>
    <t xml:space="preserve"> Earthing</t>
  </si>
  <si>
    <t xml:space="preserve">(I) 25mm dia MS rod 3 m long for earth mat </t>
  </si>
  <si>
    <t>(II) Spike Earthing made of 20mm GI solid Rod</t>
  </si>
  <si>
    <t>(III) G.I Earthing Strip Size 75x8 mm</t>
  </si>
  <si>
    <t>(IV) G.I Earthing Strip Size 35x3 mm</t>
  </si>
  <si>
    <t>(V) G.I Earthing Strip Size 35x4 mm</t>
  </si>
  <si>
    <t>(VI) G.I Earthing Strip Size 40x4 mm</t>
  </si>
  <si>
    <t>(VII) G.I Earthing Strip Size 40x5 mm</t>
  </si>
  <si>
    <t>(VIII) Insulated GI/Alum.flexible wire 16 sq.mm</t>
  </si>
  <si>
    <t>(IX) ACE CHEMROD ( Artificial Concept of Earthing by Chemical Rod ) :- ACE Chemrod Earthing Electrode (consisting mild steel galvanised pipe of size 2500 mm in length X 48 mm outer dia. X 2 mm thick, MS rod of size 2575 mm X 16 mm be welded with bottom. The epoxy insulator of not less than 100 mm length is to be fixed on top of mild steel galvanised pipe. A highly conductive substance is to be filled in residual gap between pipe and rod) with Highly conductive substances not less than 25 kg  for soil treatment</t>
  </si>
  <si>
    <t>(X) Earthing complete Conventional type having intermittent layer of  charcoal and salt</t>
  </si>
  <si>
    <t xml:space="preserve"> Stay set</t>
  </si>
  <si>
    <t>(I) GI stay set complete for D/s/s (1900x 16mm) with staywire 7/12 SWG and Guy insulator</t>
  </si>
  <si>
    <t>(II) GI stay set complete for D/s/s (1900x 20mm) with staywire 7/10 SWG and Guy insulator</t>
  </si>
  <si>
    <t xml:space="preserve"> P.G.Clamps</t>
  </si>
  <si>
    <t>(I) P G clamp for 232/150 sq mm conductor</t>
  </si>
  <si>
    <t>(II) P G clamp for 80/100mm2</t>
  </si>
  <si>
    <t>(III) P G Clamps for 34/55mm2</t>
  </si>
  <si>
    <t>(IV) Bimettalic clamps For Distribution Transformers HT side (25 to 200 KVA)</t>
  </si>
  <si>
    <t>(V) Bimettalic clamps For Distribution Transformers HT side above (200 KVA)</t>
  </si>
  <si>
    <t>(VI) Bimettalic clamps For Distribution Transformers LT side (25 to 200 KVA)</t>
  </si>
  <si>
    <t>(VII) Bimettalic clamps For Distribution Transformers LT side above (200 KVA)</t>
  </si>
  <si>
    <t>(VIII) Bimettalic clamps For Power Transformer 5 MVA</t>
  </si>
  <si>
    <t>(IX) Bimettalic clamps For Power Transformer 10 MVA</t>
  </si>
  <si>
    <t>(X) Bimettalic clamps For VCBs for 33KV and 11 KV</t>
  </si>
  <si>
    <t>(XI) Bimettalic clamps For CT PT Unit</t>
  </si>
  <si>
    <t>(XII) P G Clamp 3 bolt for ABT Meters</t>
  </si>
  <si>
    <t xml:space="preserve"> Structures, Gantry Columns and Base Plates</t>
  </si>
  <si>
    <t>(I) Structure for 33kV Lightening Arrestor [Non-Galvanized]</t>
  </si>
  <si>
    <t>(II) Structure for 33kV Lightening Arrestor [Galvanized]</t>
  </si>
  <si>
    <t>(V) Structure for 33 KV Isolator [Galvanized]</t>
  </si>
  <si>
    <t>(VI) Structure for 11 KV Isolator [Galvanized]</t>
  </si>
  <si>
    <t>(VIII) Structure for 33 KV PT  [Galvanized]</t>
  </si>
  <si>
    <t>(X) Structure for 11 KV PT  [Galvanized]</t>
  </si>
  <si>
    <t xml:space="preserve"> Current and Potential Transformers</t>
  </si>
  <si>
    <t>(I) 33 KV CT Outdoor Oil immersed type, 3 Core, 200-100/5-5-1 Amp, Class 0.5 for differential protection</t>
  </si>
  <si>
    <t>(II) 33 KV CT Outdoor Oil immersed type, 3 Core, 300-150/5-5-1 Amp, Class 0.5 for differential protection</t>
  </si>
  <si>
    <t xml:space="preserve">(III) 33 KV CT 800-400/5-5A, 2 Core, 15VA , 5P10 for Protection, 10VA,  0.5 Accuracy for metering </t>
  </si>
  <si>
    <t xml:space="preserve">(IV) 33 KV CT 400-200/5-5A, 2 Core, 15VA , 5P10 for Protection, 10VA,  0.5 Accuracy for metering </t>
  </si>
  <si>
    <t xml:space="preserve">(V) 33 KV CT 300-150/5-5A, 2 Core, 15VA , 5P10 for Protection, 10VA,  0.5 Accuracy for metering </t>
  </si>
  <si>
    <t xml:space="preserve">(VI) 33 KV CT 200-100/5-5A, 2 Core, 15VA , 5P10 for Protection, 10VA,  0.5 Accuracy for metering </t>
  </si>
  <si>
    <t xml:space="preserve"> Power Transformer</t>
  </si>
  <si>
    <t>(I) 33/11 KV Power Transformer 10 MVA Copper Wound, CRGO Core (off load tap changer)</t>
  </si>
  <si>
    <t>(II) 33/11 KV Power Transformer 10 MVA Copper Wound, CRGO Core (on load tap changer)</t>
  </si>
  <si>
    <t xml:space="preserve"> Distribution Transformer</t>
  </si>
  <si>
    <t xml:space="preserve"> Distribution Box</t>
  </si>
  <si>
    <t xml:space="preserve"> VCB, C&amp;R Panel</t>
  </si>
  <si>
    <t>(I) 415V AC Power Distribution Board</t>
  </si>
  <si>
    <t>(II) 30V DC Distribution Board</t>
  </si>
  <si>
    <t>(I) Aluminium pipe connector</t>
  </si>
  <si>
    <t>(II) Connector Pipe to Panther</t>
  </si>
  <si>
    <t>(III) Connector Panther to Panther</t>
  </si>
  <si>
    <t>(IV) Connector Panther to AB Switch</t>
  </si>
  <si>
    <t>(V) Connector Pipe to Pipe</t>
  </si>
  <si>
    <t>(VI) Connector Pipe to Dog</t>
  </si>
  <si>
    <t>(VII) Connector Pipe to AB Switch</t>
  </si>
  <si>
    <t>(VIII) Connector Dog to AB Switch</t>
  </si>
  <si>
    <t>(I) 2.5 mm2 copper 2 core control cable (Armoured)</t>
  </si>
  <si>
    <t>(II) 2.5 mm2 copper 2 core control cable (UnArmoured)</t>
  </si>
  <si>
    <t>(III) 2.5 mm2 copper 4 core control cable (Armoured)</t>
  </si>
  <si>
    <t>(IV) 2.5 mm2 copper 4 core control cable (UnArmoured)</t>
  </si>
  <si>
    <t>(V) 2.5 mm2 copper 6 core control cable (Armoured)</t>
  </si>
  <si>
    <t xml:space="preserve">(VI) 2.5 mm² copper 6 core Un-armourd cable </t>
  </si>
  <si>
    <t>(VII) 7 Core x 2.5 sq.mm. Armoured Control cable</t>
  </si>
  <si>
    <t>(VIII) 2.5 mm2 copper 8 core control cable (UnArmoured)</t>
  </si>
  <si>
    <t>(IX) 2.5 mm2 copper 10 core control cable (Armoured)</t>
  </si>
  <si>
    <t>(X) 2.5 mm2 copper 10 core control cable (UnArmoured)</t>
  </si>
  <si>
    <t>(XI) 2.5 mm2 copper 12 core control cable (Armoured)</t>
  </si>
  <si>
    <t>(XII) 2.5 mm2 copper 12 core control cable (UnArmoured)</t>
  </si>
  <si>
    <t>(XIII) 19 Core x 2.5 sq.mm.Armoured Control cable</t>
  </si>
  <si>
    <t>(I) Fully automatic Capacitor bank with automatic control panel, isolator, indoor type suitable Vacuum Circuit Breaker, mounting structures etc as required as per technical specifications,  drawings, scope of the works of following capacities: (Banks in Muiltiple of 600 KVAR as per Specification)-3600 KVAR</t>
  </si>
  <si>
    <t>(II) 1815 kVAR 12.1 kV 3-phase 50 Hz Outdoor type Capacitor bank having step as 363 kvar+726 kvar+726 Kvar 12.1 kv Bank shall be complete with capacitor units of 121 kVAr at 6.98 kV including allied materials such as suitable size of aluminium busbars, pin/pos</t>
  </si>
  <si>
    <t>(III) Fully automatic Capacitor bank with automatic control panel, isolator, indoor type suitable Vacuum Circuit Breaker, mounting structures etc as required as per technical specifications,  drawings, scope of the works of following capacities: (Banks in Muiltiple of 600 KVAR as per Specification)-1200 KVAR</t>
  </si>
  <si>
    <t>(IV) 1089 kVAR 12.1 kV 3-phase 50 Hz Outdoor type Capacitor bank having step as 363</t>
  </si>
  <si>
    <t xml:space="preserve"> Metering Equipment</t>
  </si>
  <si>
    <t>(V) 33 kV/ 110 V, Three Phase Four Wire,(0.2s accuracy class for CT and 0.2 accuracy class for PT), ratio- 1600/1A or 1200/1A CT-PT combined Metering Unit for Feeder</t>
  </si>
  <si>
    <t>(VI) Metering Panel, Data Concentrator Unit (DCU) with Modem</t>
  </si>
  <si>
    <t>(VII) Structure for 33 kV Metering Unit</t>
  </si>
  <si>
    <t>(VIII) HT Electronic Trivector static meter, 3 phase 4 wire, Accuracy class 0.2S (–/110V &amp; –/5A) (DLMS complaint) with compatible GPRS modem with Meter Box</t>
  </si>
  <si>
    <t>(IX) HT Electronic Trivector static meter, 3 phase 4 wire, Accuracy class 0.5S (–/110V &amp; –/5A) (DLMS complaint) with compatible GPRS modem with Meter Box</t>
  </si>
  <si>
    <t>(XI) Trivector Energy Meter of 400/5 Amp</t>
  </si>
  <si>
    <t>(XII) 11 KV, Outdoor type oil immersed CT-PT combined metering unit, 3 phase 4 wire (11kV/110V) [12 KV PT 50VA Burden 0.5S Accuracy class; CT 20/5A, 30/5A, 60/5A, 100/5A, 200/5A, 400/5A, 15 VA, 0.5 accuracy class]</t>
  </si>
  <si>
    <t>(XIII) 11 KV Metering Cubicle with PT ratio 11KV/√3/110V and CT ratio 20/5A, 30/5A, 60/5A, 100/5A, 200/5A, 400/5A, 0.5 accuracy class for both</t>
  </si>
  <si>
    <t xml:space="preserve"> GI Service Pipe</t>
  </si>
  <si>
    <t>(I) GI service pipe 25 mm diameter 3 mtr length</t>
  </si>
  <si>
    <t>(II) GI service pipe 40 mm diameter 3 mtr length</t>
  </si>
  <si>
    <t>(III) GI Service pipe 60mm diameter 3 mtr length</t>
  </si>
  <si>
    <t>(IV) G.I. Pipe 3" dia</t>
  </si>
  <si>
    <t xml:space="preserve"> Ring Main units</t>
  </si>
  <si>
    <t>(I) 11 KV 3 Way RMU, 2OD + 1VL, One Incomer + One Breaker + One Outgoing</t>
  </si>
  <si>
    <t>(II) 11 KV 4 Way RMU, 2OD + 2VL, (One Incomer + Two  Breakers + One Outgoing</t>
  </si>
  <si>
    <t>(III) 11 KV 5 Way RMU, 2OD + 3VL, (One Incomer + Three Breakers + One Outgoing)</t>
  </si>
  <si>
    <t>(IV) 11 KV 6 Way RMU, 2OD + 4VL,(One Incomer + Four Breakers + One Outgoing</t>
  </si>
  <si>
    <t xml:space="preserve"> XLPE insulated Cables</t>
  </si>
  <si>
    <t>(I) 33 KV HT XLPE Cable Single Core 630mm2 (Armoured)</t>
  </si>
  <si>
    <t>(II)  1C x 400mm2 cable (33 KV power cable)</t>
  </si>
  <si>
    <t>(III) 33 KV HT XLPE Cable 3 core 400 sq mm (Armoured)</t>
  </si>
  <si>
    <t>(IV) 33 KV HT XLPE Cable 3 Core 300mm2 (Armoured)</t>
  </si>
  <si>
    <t>(V) 33 KV HT XLPE Cable 3 Core 240mm2 (Armoured)</t>
  </si>
  <si>
    <t>(VI) 33 KV HT XLPE Cable 3 Core 185mm2 (Armoured)</t>
  </si>
  <si>
    <t>(VII) 33 KV HT XLPE Cable 3 Core 150mm2 (Armoured)</t>
  </si>
  <si>
    <t>(VIII) 33 KV HT XLPE Cable 3 Core 120mm2 (Armoured)</t>
  </si>
  <si>
    <t>(IX) 33 KV HT XLPE Cable 3 Core 95mm2 (Armoured)</t>
  </si>
  <si>
    <t>(X) 33 KV HT XLPE Cable 3 Core 70mm2 (Armoured)</t>
  </si>
  <si>
    <t>(XI) 33 KV HT XLPE Cable 3 Core 50mm2 (Armoured)</t>
  </si>
  <si>
    <t>(XII) 11 kV 3 Core x 35 sq. mm cable (Armoured)</t>
  </si>
  <si>
    <t>(XIII) 11 KV XLPE Cable single core 630mm2 (Armoured)</t>
  </si>
  <si>
    <t>(XIV)  3Core x 630sq mm (11 KV power cable)</t>
  </si>
  <si>
    <t xml:space="preserve"> PVC insulated Cables</t>
  </si>
  <si>
    <t xml:space="preserve">(I) 3.5 Core 300 Sq. mm armoured, stranded aluminium conductor, PVC insulated and PVC sheathed cable </t>
  </si>
  <si>
    <t xml:space="preserve">(II) 3.5 Core 240 Sq. mm armoured, stranded aluminium conductor, PVC insulated and PVC sheathed cable </t>
  </si>
  <si>
    <t xml:space="preserve">(III) 3.5 Core 185 Sq. mm armoured, stranded aluminium conductor, PVC insulated and PVC sheathed cable </t>
  </si>
  <si>
    <t xml:space="preserve">(IV) 3.5 Core 150 Sq. mm armoured, stranded aluminium conductor, PVC insulated and PVC sheathed cable </t>
  </si>
  <si>
    <t xml:space="preserve">(V) 3.5 Core 70 Sq. mm armoured, stranded aluminium conductor, PVC insulated and PVC sheathed cable </t>
  </si>
  <si>
    <t xml:space="preserve">(VI) 3.5 Core 35 Sq. mm armoured, stranded aluminium conductor, PVC insulated and PVC sheathed cable </t>
  </si>
  <si>
    <t xml:space="preserve">(VII) 2 Core 16 Sq. mm armoured, stranded aluminium conductor, PVC insulated and PVC sheathed cable </t>
  </si>
  <si>
    <t xml:space="preserve">(VIII) 1 Core 120 Sq. mm Unarmoured, stranded aluminium conductor, PVC insulated and PVC sheathed cable </t>
  </si>
  <si>
    <t>(IX) LT PVC Cable 3.5 core 95 mm2 (Armoured)</t>
  </si>
  <si>
    <t>(X) LT PVC Cable 3.5 Core 10 mm2 (armoured)</t>
  </si>
  <si>
    <t>(XI) LT PVC Cable 3.5 Core 6 mm2 (armoured)</t>
  </si>
  <si>
    <t>(XII) LT PVC Cable 2 Core 16 mm2 (armoured)</t>
  </si>
  <si>
    <t>(XIII) LT PVC Cable 2 Core 10 mm2 (armoured)</t>
  </si>
  <si>
    <t>(XIV) LT PVC Cable 2 Core 6 mm2 (armoured)</t>
  </si>
  <si>
    <t>(XV) LT PVC Cable 2 Core 4 mm2 (armoured)</t>
  </si>
  <si>
    <t>(XVI) LT PVC Cable 1 Core 16 mm2 (armoured)</t>
  </si>
  <si>
    <t>(XVII) LT PVC Cable 1 Core 50 mm2 (armoured)</t>
  </si>
  <si>
    <t>(XVIII) LT PVC Cable 1 Core 70 mm2 (armoured)</t>
  </si>
  <si>
    <t>(XIX) LT PVC Cable 1 Core 150 mm2 (armoured)</t>
  </si>
  <si>
    <t>(XX) LT PVC Cable 1 Core 300 mm2 (armoured)</t>
  </si>
  <si>
    <t>(XXI) PVC Single Phase service cable 3.5 core 25 mm2 (Amoured)</t>
  </si>
  <si>
    <t>(XXIV) PVC  Single Phase service cable 2 core 2.5 mm2 (UnAmoured)</t>
  </si>
  <si>
    <t>(XXV) PVC  Single Phase service cable 2 core 6 mm2 (UnArmoured)</t>
  </si>
  <si>
    <t>(XXVI) PVC  Three Phase service cable 4 core 6 mm2 (Armoured)</t>
  </si>
  <si>
    <t>(XXVII) PVC  Three Phase service cable 4 core 8 mm2 (Armoured)</t>
  </si>
  <si>
    <t>(XXVIII) PVC  Three Phase service cable 4 core 10 mm2 (Armoured)</t>
  </si>
  <si>
    <t>(XXIX) PVC  Three Phase service cable 4 core 16 mm2 (Armoured)</t>
  </si>
  <si>
    <t>(XXX) PVC  Three Phase service cable 4 core 25 mm2 (Armoured)</t>
  </si>
  <si>
    <t>(XXXI) PVC  Three Phase service cable 4 core 10 mm2 (UnArmoured)</t>
  </si>
  <si>
    <t xml:space="preserve"> Aerial Bunched Cables</t>
  </si>
  <si>
    <t xml:space="preserve"> AB Cable accessories </t>
  </si>
  <si>
    <t xml:space="preserve"> Fabricated Items</t>
  </si>
  <si>
    <t xml:space="preserve">(I) Hot Dip Galvanized Fabricated Iron Material For 33 kV Line, LT Line &amp; DSS </t>
  </si>
  <si>
    <t>(I) 11 KV D.O. Fuse unit (polymer type)</t>
  </si>
  <si>
    <t>(II) 33 KV D.O. Fuse unit (polymer type)</t>
  </si>
  <si>
    <t xml:space="preserve"> Electrical Conduit (Pipes)</t>
  </si>
  <si>
    <t>(I) GI Pipe 4" Medium duty (B Class)</t>
  </si>
  <si>
    <t>(II) GI Pipe 6" Medium duty (B Class)</t>
  </si>
  <si>
    <t>(III) GI Pipe 8" Medium duty ( B Class)</t>
  </si>
  <si>
    <t>(IV) Hume Pipe - RCC Pipe 100 mm (NP2 Class)</t>
  </si>
  <si>
    <t>(V) Hume Pipe - RCC Pipe 150 mm (NP2 Class)</t>
  </si>
  <si>
    <t>(VI) Hume Pipe - RCC Pipe 200 mm (NP3 Class)</t>
  </si>
  <si>
    <t xml:space="preserve"> Heat Shrinkable Kit</t>
  </si>
  <si>
    <t>(I) 33 KV 3-core XLPE UG cable Heat shrinkable straight through Jointing kit suitable for 400 mm2</t>
  </si>
  <si>
    <t>(II) 33 KV 3-core XLPE UG cable Heat shrinkable straight through Jointing kit suitable for 300 mm2</t>
  </si>
  <si>
    <t>(III) 33 KV 3-core XLPE UG cable Heat shrinkable straight through Jointing kit suitable for 240mm2</t>
  </si>
  <si>
    <t>(IV) 33 KV 3-core XLPE UG cable Heat shrinkable straight through Jointing kit suitable for 185 mm2</t>
  </si>
  <si>
    <t xml:space="preserve"> UG Cables related material</t>
  </si>
  <si>
    <t>(I) Pillar Box Cum Consumer service distribution box-one time lock system (1 no. 3 ph 4 wire incoming and 5 nos. 3ph 4 wire outgoing)</t>
  </si>
  <si>
    <t>(II) Cable Marker (Metal)</t>
  </si>
  <si>
    <t>(I) Male female contact of 33 KV AB Switch 600-630 Amp</t>
  </si>
  <si>
    <t>(II) Male female contact of 33 KV AB Switch 400 Amp</t>
  </si>
  <si>
    <t>(III) Male female contact of 33 KV AB Switch 200 Amp</t>
  </si>
  <si>
    <t>(IV) Male female contact of 11 KV AB Switch 800 Amp</t>
  </si>
  <si>
    <t>(V) Male female contact of 11 KV AB Switch 600 Amp</t>
  </si>
  <si>
    <t>(VI) Male female contact of 11 KV AB Switch 400 Amp</t>
  </si>
  <si>
    <t>(VII) Male female contact of 11 KV AB Switch 200 Amp</t>
  </si>
  <si>
    <t xml:space="preserve"> Testing Equipment</t>
  </si>
  <si>
    <t>(I) Accuchek meter High accuracy (0.2% in director mode / 0.5% in clamp on mode) for kWh, kVArh and kVAh Maximum current up to 6A in direct mode and up to 500A in clamp on mode.    
LT+ : To test LT whole current single phase meters up to 60A</t>
  </si>
  <si>
    <t>(II) Accuchek meter High accuracy (0.2% in director mode / 0.5% in clamp on mode) for kWh, kVArh and kVAh Maximum current up to 6A in direct mode and up to 500A in clamp on mode.    
LT+ : To test LT 3 phase &amp; CT operated energy meters</t>
  </si>
  <si>
    <t>(III) Accuchek meter High accuracy (0.2% in director mode / 0.5% in clamp on mode) for kWh for HT+ : To test meters suitable for HT, 3 phase, 3 wire and 4 wire systems</t>
  </si>
  <si>
    <t>(IV) EH-II Chain Electric Hoist (Capacity - 1 Ton, Standard Lift - 3 Mtr) with 1.5 HP motor</t>
  </si>
  <si>
    <t>(V) Electronic weighing Machine with 1.2x1.2 mtr. Platform, suitable for weighing limit upto 2 tons</t>
  </si>
  <si>
    <t>(VI) Electronic weighing Machine with 2x2 mtr. Platform, suitable for weighing limit upto 4 tons</t>
  </si>
  <si>
    <t>(VII) Earth tester 200 Amp. 2000 Ohm (Digital)</t>
  </si>
  <si>
    <t>(VIII) 500 V Megger</t>
  </si>
  <si>
    <t>(IX) 2.5 / 5 KV Megger (Mannual)</t>
  </si>
  <si>
    <t>(X) Digital Clamp meter (Meco 3150)</t>
  </si>
  <si>
    <t>(XI) Digital Tong tester (1000 Amp., 500 V) With associated accessories.</t>
  </si>
  <si>
    <t>(XII) Digital Multi meter (10 Amp along with mA range)</t>
  </si>
  <si>
    <t>(XIII) 2.5 kv motorised with range up to 20000 mega ohms</t>
  </si>
  <si>
    <t>(XIV) 2.5 kv motorised cum manual  with range up to 20000 mega ohms</t>
  </si>
  <si>
    <t>(XV) 5 kv motorised with range up to 100000 mega ohms</t>
  </si>
  <si>
    <t>(XVI) 5 kv motorised cum manual with range up to 100000 mega ohms</t>
  </si>
  <si>
    <t xml:space="preserve"> Tool Kit</t>
  </si>
  <si>
    <t>(I) Adhesive Insulation Tape</t>
  </si>
  <si>
    <t>(II) High Temperature Tape</t>
  </si>
  <si>
    <t>(III) Dicharge rod for 33 KV / 11KV</t>
  </si>
  <si>
    <t xml:space="preserve">(IV) Screw Driver set-840  </t>
  </si>
  <si>
    <t xml:space="preserve">(V) Screw Driver set-935  </t>
  </si>
  <si>
    <t>(VI) Neon Tester 813</t>
  </si>
  <si>
    <t>(VII) Hammer 200 gm</t>
  </si>
  <si>
    <t>(VIII) Hack Saw frame</t>
  </si>
  <si>
    <t>(IX) Hack saw blades</t>
  </si>
  <si>
    <t>(X) Adjustable spanner</t>
  </si>
  <si>
    <t>(XI) wire Stripper</t>
  </si>
  <si>
    <t>(XII) Combinational Plier</t>
  </si>
  <si>
    <t>(XIII) Side Cutting Plier</t>
  </si>
  <si>
    <t>(XIV) Measuring tape</t>
  </si>
  <si>
    <t>(XV) Hand Drill Machine</t>
  </si>
  <si>
    <t>(XVI) Punch</t>
  </si>
  <si>
    <t>(XVII) Knife</t>
  </si>
  <si>
    <t>(XVIII) Spanner Set</t>
  </si>
  <si>
    <t>(XIX) Tool Bag</t>
  </si>
  <si>
    <t>(XX) Nose Plier</t>
  </si>
  <si>
    <t>(XXI) Drill Bit 3/10 Concrete (JK)</t>
  </si>
  <si>
    <t>(XXII) Chain Pulley 5Ton with 15 meter Chain</t>
  </si>
  <si>
    <t>(XXIII) Max pulley 10 Ton</t>
  </si>
  <si>
    <t xml:space="preserve"> Civil Works</t>
  </si>
  <si>
    <t>(I) OPC Cement</t>
  </si>
  <si>
    <t>(A) SCADA Server</t>
  </si>
  <si>
    <t>(I) FEP Server with interface switches  for RTUs and FRTUs</t>
  </si>
  <si>
    <t xml:space="preserve">(II) ISR Server {Data Server} </t>
  </si>
  <si>
    <t xml:space="preserve">(III) NMS Server {DMS Server}  </t>
  </si>
  <si>
    <t>(IV) DTS Server  (only at Ranchi)</t>
  </si>
  <si>
    <t xml:space="preserve">(V) Developmental Server  </t>
  </si>
  <si>
    <t xml:space="preserve">(VI) Communication  Server  </t>
  </si>
  <si>
    <t xml:space="preserve">(VII) Web/Directory Server  </t>
  </si>
  <si>
    <t xml:space="preserve">(VIII) Workstation with dual TFT Monitors </t>
  </si>
  <si>
    <t>(IX) LED based Video Projection system with 2X3 Module configuration with each module at least 67" diagonal with common projector</t>
  </si>
  <si>
    <t>(X) 33 kV OR 11 kV control and relay panel, SCADA compatable for feeder protection (1F)</t>
  </si>
  <si>
    <t>(XI) 33 kV or 11 kV control and relay panel, SCADA compatable for transformer protection (IT) with o/c +e/f + Diff relay</t>
  </si>
  <si>
    <t>(XII) 33 kV OR 11 kV control and relay panel, SCADA compatable for feeder protection (2F)</t>
  </si>
  <si>
    <t>(XIII) Buchholz Relay contact</t>
  </si>
  <si>
    <t>(XIV) Minimum Oil Gauge</t>
  </si>
  <si>
    <t>(XV) SCADA compatible winding temp. indicator</t>
  </si>
  <si>
    <t>(XVI) SCADA compatible oil temp. indicator</t>
  </si>
  <si>
    <t>(XVII) RTU Base equipment comprising panels, racks, sub racks, powe suppy modules, CPU, Analog and Digital input Control output Modules, interfacing MFT using RS - 485 MODBUS protocol and 2 ethernet ports + 4 serial ports (RS232/485), required A-D converters and all other accessories required</t>
  </si>
  <si>
    <t>(XVIII) DC Voltage transducer</t>
  </si>
  <si>
    <t>(XIX) RTU Base and foundation (base should be capable of withstanding 200 kg. load)</t>
  </si>
  <si>
    <t>(XX) Multi function transducers ( 5 amps, 110 V with RS 485 modbus communication protocol)</t>
  </si>
  <si>
    <t>(XXI) Type A FRTU for 5- way RMUs</t>
  </si>
  <si>
    <t>(XXII) Type A FRTU for 4- way RMUs</t>
  </si>
  <si>
    <t>(XXIII) Type B FRTU for 3- way RMUs</t>
  </si>
  <si>
    <t>(XXIV) Type C FRTU for 2- way RMUs</t>
  </si>
  <si>
    <t>(XXV) Routers 230 V AC, 2 GE Ports, 48xFE, WAN Speed 200 MBPS</t>
  </si>
  <si>
    <t>(XXVI) Ethernet Switch</t>
  </si>
  <si>
    <t>(XXVII) 2 MBPS VPN link for connectivity for s/s with SCADA control center</t>
  </si>
  <si>
    <t>(XXVIII) LDMS</t>
  </si>
  <si>
    <t>(XXIX) 2 KVA ups (for LDMS) with 160 AH battery, 72 V battery set</t>
  </si>
  <si>
    <t>(XXX) GSM/GPRS Modem along with Accessories</t>
  </si>
  <si>
    <t>(XXXI) B/W Laser printer for LDMS</t>
  </si>
  <si>
    <t>(XXXII) 48 V DC Power supply system based on SMPS for RTU &amp; Comm. Equipment with 80 AH Battery</t>
  </si>
  <si>
    <t>(XXXIII) Cat 6 cable</t>
  </si>
  <si>
    <t>(XXXIV) LDMS Software</t>
  </si>
  <si>
    <t>(XXXV) Numerical relay SCADA Compatible for power transformer protection</t>
  </si>
  <si>
    <t>(XXXVI) Numerical relay SCADA Compatible for 33kV and 11 kV feeder protection</t>
  </si>
  <si>
    <t>(XXXVII) MCU module card</t>
  </si>
  <si>
    <t>(XXXVIII) Power Module card</t>
  </si>
  <si>
    <t>(XXXIX) DI Card</t>
  </si>
  <si>
    <t>(XL) DO Card</t>
  </si>
  <si>
    <t>(XLI) AI Card</t>
  </si>
  <si>
    <t xml:space="preserve">(XLII) COM 6 Card </t>
  </si>
  <si>
    <t>(XLIII) RMU - 3 way (1 incomer, 1 outgoing and 1 breaker) SCADA Compatible</t>
  </si>
  <si>
    <t>(XLIV) RMU - 5 way (1 incomer, 1 outgoing and 3 breakers) SCADA Compatible</t>
  </si>
  <si>
    <t>(XLV) 11 kV Sectionalizer</t>
  </si>
  <si>
    <t>(XLVI) 11 kV Auto reclosure</t>
  </si>
  <si>
    <t>(XLVII) GPRS/CDMA/EDGE/3G Modem</t>
  </si>
  <si>
    <t>(XLVIII) Heavy Duty Relay for CB Trip / Close (48 V DC, 2 no, 1 NC)</t>
  </si>
  <si>
    <t>(XLIX) 48 V DCPS at RTU Locations along with VRLA Batteries</t>
  </si>
  <si>
    <t>(L) 11 kV Stand alone fault passage indicator complete with GPRS enabled modem(SCADA Compatible)</t>
  </si>
  <si>
    <t>(LI) 33 kV Stand alone fault passage indicator complete with GPRS enabled modem(SCADA Compatible)</t>
  </si>
  <si>
    <t>(B) Storage &amp; Backup Devices</t>
  </si>
  <si>
    <t xml:space="preserve">(I) External RAID Mass storage device (for 2 months online backup)  </t>
  </si>
  <si>
    <t xml:space="preserve">(II) External DAT drive </t>
  </si>
  <si>
    <t>(C) Switches</t>
  </si>
  <si>
    <t>(I) Layer II Switch (SCADA/DMS LAN) (48 Ports)</t>
  </si>
  <si>
    <t>(II) Layer Switch (Planning &amp; Development system LAN) (24 Ports)</t>
  </si>
  <si>
    <t>(D) Other Active Devices</t>
  </si>
  <si>
    <t xml:space="preserve">(I) GPS Time  synchronization system </t>
  </si>
  <si>
    <t xml:space="preserve">(II) Time, day &amp; date digital displays  </t>
  </si>
  <si>
    <t>(E) Printers</t>
  </si>
  <si>
    <t>(I) A3 Color Inkjet Printer</t>
  </si>
  <si>
    <t xml:space="preserve">(II) B/W Laser printer  </t>
  </si>
  <si>
    <t>(III) Color Laser printer</t>
  </si>
  <si>
    <t>(F) Security system (DMZ)</t>
  </si>
  <si>
    <t xml:space="preserve">(I) Web Server with load balancing  </t>
  </si>
  <si>
    <t>(II) Firewall &amp; Network IDS/IPS in pair (2 Nos.)</t>
  </si>
  <si>
    <t>(G) Cabling System</t>
  </si>
  <si>
    <t>(I) Cable, Jacks, Hubs, etc.</t>
  </si>
  <si>
    <t>(II) ACDB for Control Centre</t>
  </si>
  <si>
    <t>(III) KVM Switch</t>
  </si>
  <si>
    <t>(IV) Panels</t>
  </si>
  <si>
    <t>(H) Software for Control Centre</t>
  </si>
  <si>
    <t>(I) SCADA software</t>
  </si>
  <si>
    <t>(II) ISR Software</t>
  </si>
  <si>
    <t>(III) DMS software</t>
  </si>
  <si>
    <t xml:space="preserve">(IV) DTS software  </t>
  </si>
  <si>
    <t>(V) Developmental software</t>
  </si>
  <si>
    <t>(VI) Network Management Software</t>
  </si>
  <si>
    <t>(VIII) GIS Adaptor/Engine for importing data from GIS system under IT system</t>
  </si>
  <si>
    <t>(I) Form: F-4: RTU:RTU-Type B  33/11 kV Sub Stations</t>
  </si>
  <si>
    <t>(I) RTU base equipment comprising panels,  racks, sub-racks, Power Supply modules, CPU,  Analog and Digital input Control output Modules, interfacing equipments for interfacing MFTs using RS-485 MODBUS Protocol and 2 Eathernet Ports, required A-D Converters &amp; all other required items/accessories including complete wiring for all modules for locations mentioned for Type B RTUs</t>
  </si>
  <si>
    <t>(II) Multifunction Transducers  (MFTs)</t>
  </si>
  <si>
    <t>(III) Contact Multiplying Relays (CMRs)</t>
  </si>
  <si>
    <t>(IV) Heavy Duty Relays (HDRs) for CB Trip/Close and rise and lower of OLTC</t>
  </si>
  <si>
    <t xml:space="preserve">(V) Weather transducer - Wind speed </t>
  </si>
  <si>
    <t>(VI) Weather transducer - Rainfall</t>
  </si>
  <si>
    <t>(VII) Weather transducer - Humidity</t>
  </si>
  <si>
    <t>(VIII) Weather transducer -Temperature</t>
  </si>
  <si>
    <t xml:space="preserve">(IX) Weather transducer -Wind Direction </t>
  </si>
  <si>
    <t>(X) Router for RTUs at DC power Supply</t>
  </si>
  <si>
    <t>(XI) OLTC Transducers</t>
  </si>
  <si>
    <t>(XII) DC Current Transducer</t>
  </si>
  <si>
    <t>(XIII) DC Voltage Transducer</t>
  </si>
  <si>
    <t>(XIV) ACDB with sufficient MCCBs</t>
  </si>
  <si>
    <t>(J) TEST EQUIPMENTS for RTU</t>
  </si>
  <si>
    <t>(I) RTU Database Configuration &amp; Maintenance Software tool</t>
  </si>
  <si>
    <t>(II) Master Station cum RTU Simulator &amp; Protocol analyzer software tool</t>
  </si>
  <si>
    <t>(III) Laptop PC for above software tools along with  interfacing hardware including Hub</t>
  </si>
  <si>
    <t xml:space="preserve">(K) Form: F-5:FRTU/FRTUs </t>
  </si>
  <si>
    <t>(I) Type-A FRTU for 5-Way RMUs</t>
  </si>
  <si>
    <t>(II) Type-A1 FRTU for 4-Way RMUs</t>
  </si>
  <si>
    <t>(III) Type-B FRTU for 3-Way RMUs</t>
  </si>
  <si>
    <t>(IV) Type-C FRTU for Sectionalizers</t>
  </si>
  <si>
    <t>(V) MFTs</t>
  </si>
  <si>
    <t>(VI) Contact Multiplying Relays (CMRs)</t>
  </si>
  <si>
    <t>(VII) Heavy duty relays for CB trip/Close</t>
  </si>
  <si>
    <t>(L) Test Equipments for FRTU</t>
  </si>
  <si>
    <t>(I) FRTU Database Configuration &amp; Maintenance Software tool</t>
  </si>
  <si>
    <t>(II) Master Station cum FRTU Simulator &amp; Protocol analyzer software tool</t>
  </si>
  <si>
    <t xml:space="preserve">(III) Laptop PC for above software tools along with  interfacing hardware including Hub  </t>
  </si>
  <si>
    <t>(M) F4: GPRS/CDMA/EDGE/3GModems</t>
  </si>
  <si>
    <t>(I) GPRS</t>
  </si>
  <si>
    <t>(N) Form: F-7: Auxiliary Power Supply System( APS)</t>
  </si>
  <si>
    <t xml:space="preserve">(I)  20 kVA UPS (1+1) with VRLA Batteries to give 4 hrs back up </t>
  </si>
  <si>
    <t>(II) DC Power Supply (DCPS) system based on SMPS (for 20 A load plus charging current@10% capacity)  with VRLA Batteries to give 4 hrs back up.</t>
  </si>
  <si>
    <t>(III) 2 kVA UPS for RTU Locations/LDMS</t>
  </si>
  <si>
    <t>(IV) 48 V DCPS at RTU Locations along with VRLA Batteries</t>
  </si>
  <si>
    <t xml:space="preserve">(V) 24/48 V DCPS for FRTU Locations along with VRLA Batteries </t>
  </si>
  <si>
    <t xml:space="preserve"> Safety Equipment</t>
  </si>
  <si>
    <t>(I) Rechargeable LED hand torch</t>
  </si>
  <si>
    <t>(II) Safety Helmet - PVC</t>
  </si>
  <si>
    <t>(III) Safety Shoes (Electrical Safety)</t>
  </si>
  <si>
    <t xml:space="preserve">(IV) Rubber hand Gloves(1.1KV) Commander </t>
  </si>
  <si>
    <t xml:space="preserve">(V) Safety double adjustable belts(Karam) </t>
  </si>
  <si>
    <t>(VI) Safety Items as per the requirement of electrical inspector as under First Aid Box, Shock treatment chart, Rubber matts 8 mm thick, 4 Fire buckets with sand &amp; M.S. Hooks / stand, Helmet, Hand gloves and, Fire extinguisher (2 Nos)</t>
  </si>
  <si>
    <t xml:space="preserve"> Fire extinguishers</t>
  </si>
  <si>
    <t>(I) I kg Dry Chemical Powder (MAP 50%); Fire rating : 1A, 8B</t>
  </si>
  <si>
    <t>(II) 2 kg Dry Chemical Powder (MAP 50%); Fire rating: 2A, 8B</t>
  </si>
  <si>
    <t>(III) 4 kg Dry Chemical Powder (MAP 50%); Fire Rating : 2A, 21B</t>
  </si>
  <si>
    <t>(IV) 6 kg Dry Chemical Powder (MAP 50%); Fire Rating:  3A, 34B</t>
  </si>
  <si>
    <t>(V) 9 kg Dry Chemical Powder (MAP 50%) Fire Rating: 4A, 55B</t>
  </si>
  <si>
    <t>(VI) 6 ltr Water type; Fire Rating : 2A</t>
  </si>
  <si>
    <t>(VII) 9 ltr Water type, Fire Rating: 3A</t>
  </si>
  <si>
    <t xml:space="preserve">(VIII) 6 ltr Mechanical Foam type, Fire Rating: 2A, 21B </t>
  </si>
  <si>
    <t>(IX) 9 ltr Mechanical Foam type, Fire Rating: 4A, 34B</t>
  </si>
  <si>
    <t>(X) 2 kg Carbon Dioxide Type, Fire Rating: 8B</t>
  </si>
  <si>
    <t>(XI) 3 kg Carbon Dioxide Type, Fire Rating: 13B</t>
  </si>
  <si>
    <t>(XII) 4.5 kg Carbon Dioxide Type, Fire Rating: 21B</t>
  </si>
  <si>
    <t>(XIII) 6.5 kg Carbon Dioxide Type, Fire Rating: 55B</t>
  </si>
  <si>
    <t>(XIV) 9 kg Carbon Dioxide Type, Fire Rating: 70B</t>
  </si>
  <si>
    <t>(XV) 22.5 kg Carbon Dioxide Type, Fire Rating: 70B</t>
  </si>
  <si>
    <t>(XVI) Gas Pressure CTC fire extinguisher</t>
  </si>
  <si>
    <t>(XVII) Fire Buckets (Capacity 10 Ltrs.)</t>
  </si>
  <si>
    <t xml:space="preserve">(I) LT Mini Feeder Pillar (simple with fuse arrangement) (aluminium Bus) </t>
  </si>
  <si>
    <t xml:space="preserve">(II) SMDB(1 in, 3 out ) with housing 5 nos 20 Amp SPN MCB, </t>
  </si>
  <si>
    <t xml:space="preserve">(III) TPN Distribution Board 12 way, 50 Amp TPN MCB, </t>
  </si>
  <si>
    <t xml:space="preserve">(IV) TPN Distribution Board 12 way, 100 Amp TPN MCB, </t>
  </si>
  <si>
    <t xml:space="preserve">(V) TPN Distribution Board 12 way, 150 Amp TPN MCB, </t>
  </si>
  <si>
    <t>(VI) LT Feeder Piller box for 1 phase 8 connection made of M.S.Sheet.</t>
  </si>
  <si>
    <t>(VII) LT Feeder Piller box for 1 phase 12 connection made of M.S.Sheet.</t>
  </si>
  <si>
    <t xml:space="preserve">(VIII) LT Feeder Piller box for 3 phase 4 connection made of M.S.Sheet. </t>
  </si>
  <si>
    <t>(IX) LT Feeder Piller box for 3 phase 8 connection made of M.S.Sheet.</t>
  </si>
  <si>
    <t xml:space="preserve">(X) LT Feeder Pillar (simple with fuse arrangement) (aluminium Bus) </t>
  </si>
  <si>
    <t xml:space="preserve"> Other Misc. Equipment</t>
  </si>
  <si>
    <t>(I) Earthing G.I.Strip (65x6)mm2</t>
  </si>
  <si>
    <t>(II) Rain Coat</t>
  </si>
  <si>
    <t>(III) Rubber mat along length of pannel</t>
  </si>
  <si>
    <t>(IV) Aluminium pipe 40 mm dia</t>
  </si>
  <si>
    <t>(V) 400 watt/250 V HPSV Lamp fitting complete for 33/11 KV PSS Yard lightining</t>
  </si>
  <si>
    <t>(VI) 30 V 80 AH Battery Charging unit complete with battery and stand</t>
  </si>
  <si>
    <t>(VII) 30 Volts 100 AH lead Acid Battery with Battery Charger and Stand</t>
  </si>
  <si>
    <t>(VIII) 30V, 40 Amp.  Float-cum-Boost Battery Charger with full wave rectification for  230  V, 1 phase, 50 Hz AC Input Supply as per technical specifications.</t>
  </si>
  <si>
    <t>(IX) Polycarbonate seal bit</t>
  </si>
  <si>
    <t>(X) Sticker seal with Hologram</t>
  </si>
  <si>
    <t>(XI) Earth knob</t>
  </si>
  <si>
    <t>(XII) MS Earth Mat for switch yard</t>
  </si>
  <si>
    <t xml:space="preserve">(XIII) Rail piece 44.64Kg/m 6.92 meter long for power transformer </t>
  </si>
  <si>
    <t>(XIV) Aluminium binding wire</t>
  </si>
  <si>
    <t>(XV) GI Wire No. 6/8/10</t>
  </si>
  <si>
    <t>(XVI) T/C Fuse wire 12/ 14/ 16/ 18/ 22/ 28/ 32 SWG</t>
  </si>
  <si>
    <t>(XVII) M S Nuts &amp; Bolts of different size</t>
  </si>
  <si>
    <t>(XVIII) Galvanised Nuts &amp; Bolts(Assorted size)</t>
  </si>
  <si>
    <t>(XIX) Jointing sleeves (Alumnium) suitable for 34/55 sq.mm</t>
  </si>
  <si>
    <t>(XX) Jointing sleeves (Alumnium) suitable for 70-100 sq.mm</t>
  </si>
  <si>
    <t>(XXI) Jointing sleeves (Alumnium) suitable for 150-232 sq.mm</t>
  </si>
  <si>
    <t>(XXII) Anticlimbing Device(Barbed wire) 2x12 SWG</t>
  </si>
  <si>
    <t>(XXIII) Al paint</t>
  </si>
  <si>
    <t>(XXIV) Red oxide paint</t>
  </si>
  <si>
    <t>(XXV) LT Phase Seperator</t>
  </si>
  <si>
    <t>(XXVI) 3 mm Thick MS plate with weight of 0.36 kg Asset Tag</t>
  </si>
  <si>
    <t>(XXVII) Transformer oil (EHV Grade)</t>
  </si>
  <si>
    <t>(XXVIII) Natural Ester Oil</t>
  </si>
  <si>
    <t>(XXIX) C-wedge Connector for 0.2sq Panther Conductor (Nominal Aluminum Area 200mm2)</t>
  </si>
  <si>
    <t>(XXX) Fault Locator Machine for UG cables  (FLC) without vehicle</t>
  </si>
  <si>
    <t>(XXXI) Transformer Oil Testing Kit (220/230 AC )</t>
  </si>
  <si>
    <t>(XXXII) Transformer Oil Filter Machine (500 GPH)</t>
  </si>
  <si>
    <t>(B) Furniture</t>
  </si>
  <si>
    <t>(I) Thrive Mid Back Revolving Chair - Size:75cm(W) x 75cm(D) x 100cm-109cm(H) x 45cm-54cm (Seat Height).</t>
  </si>
  <si>
    <t>(II) Thrive Non-Revolving Visitor Chair - Size:63.5cm(W) x 59.5cm(D) x 97.5cm(H) x 42.5cm (Seat Height).</t>
  </si>
  <si>
    <t>(III) Regency Non-Revolving Visitor Chair with armrest - Size:59cm(W) x 63cm(D) x 81.5cm(H) x 45cm (Seat Height).</t>
  </si>
  <si>
    <t>(IV) Regency Mid Back Revolving Chair - Size:76.3cm(W) x 76.3cm(D) x 78.5cm-90.5cm(H) x 44.2cm-54.2cm (Seat Height).</t>
  </si>
  <si>
    <t>(V) Bravo Mid Back Revolving Chair - Size:76.3cm(W) x 76.3cm(D) x 85.5cm-97.5cm(H) x 42.5cm-54.5cm (Seat Height).</t>
  </si>
  <si>
    <t>(VI) High Back Revolving Chair - Size:76.1cm(W) x 76.1cm(D) x 114.5cm-131.5cm(H) x 44.5cm-54.5cm (Seat Height).</t>
  </si>
  <si>
    <t>(VII) Non-Revolving Visitor Chair - Size:60.9cm(W) x 64.7cm(D) x 98.2cm(H) x 46.2cm (Seat Height).</t>
  </si>
  <si>
    <t>(VIII) Very High Back Revolving Chair - Size:77cm(W) x 77cm(D) x 134.9cm-143.9cm(H) x 49.9cm-58.9cm (Seat Height).</t>
  </si>
  <si>
    <t>(IX) Non-Revolving Visitor Chair - Size:59cm(W) x 68.5cm(D) x 89.5cm(H) x 46.5cm (Seat Height).</t>
  </si>
  <si>
    <t>(X) Unlearn Single Seater CPU / Laptop Table for Computer Training Hall -Size: 90cm(W) x 60cm(D) x 68cm(H)</t>
  </si>
  <si>
    <t>(XI) Unlearn 2 Seater Laptop Table for Meeting Hall - Size:135cm(W) x 60cm(D) x 68cm(H)</t>
  </si>
  <si>
    <t>(XII) Unlearn 4 Seater Laptop Table for Meeting Hall - Size:270cm(W) x 60cm(D) x 68cm(H)</t>
  </si>
  <si>
    <t>(XIII) Talk Unitised 4-Seater Round Table - Size:120cm dia x 75cm(H)</t>
  </si>
  <si>
    <t>(XIV) Talk Modular Conference Table - Size:67.5cm(W) x 60cm(D) x 75cm(H)</t>
  </si>
  <si>
    <t>(XV) Enterprise Table with CPU hanger - Size:165cm(W) x 90cm(D) x 72.8cm(H)</t>
  </si>
  <si>
    <t>(XVI) Insight Table for Library - Size:180cm(W) X 90cm(D) X 74cm(H)</t>
  </si>
  <si>
    <t>(XVII) Versatila V2 Table for Faculty Sitting Area - Size:150cm(W) x 89.4cm(D) x 75cm(H)</t>
  </si>
  <si>
    <t>(XVIII) Executive Table with Right-Unit and Pedestal - Size:180cm(W) x 210cm(D) x 75cm(H)</t>
  </si>
  <si>
    <t>(XIX) Main Desk Table - Size: 180cm(W) x 90cm(D) x 75cm(H)</t>
  </si>
  <si>
    <t>(XX) Back Unit for Impress Desk Table - Size: 221.5cm(W) x 41cm(D) x 200cm(H)</t>
  </si>
  <si>
    <t>(XXI) Display Unit TV Cabinet Walnut Color - Size: 140cm(W) x 40cm(D) x 75.4cm(H)</t>
  </si>
  <si>
    <t>(XXII) Time Out 4-Seater PU Coated Dining Table -Size: 113.5cm(W) x 117.5cm(D) x 75cm(H)</t>
  </si>
  <si>
    <t>(XXIII) Café Chair without Armrest - Size: 52.5cm(W) x 55.8cm(D) x 84.5cm(H) x 45cm (Seat Height)</t>
  </si>
  <si>
    <t>(XXIV) Apple Dining Table 6 Seater Glass Top - Size: 160cm(W) x 90cm(D) x 75cm(H)</t>
  </si>
  <si>
    <t>(XXV) Silver Dining Chair - Size: 44.5cm(W) x 41.5cm(D) x 96cm(H)</t>
  </si>
  <si>
    <t>(XXVI) Dark Walnut Dining Chair - Size: 45cm(W) x 45cm(D) x 95cm(H)</t>
  </si>
  <si>
    <t>(XXVII) Coffee Table Walnut Color -  Size: 100cm(W) x 65cm(D) x 45cm(H)</t>
  </si>
  <si>
    <t>(XXVIII) 3-Seater Leatherite Sofa - Size: 205.5cm(W) x 92cm(D) x 82cm(H)</t>
  </si>
  <si>
    <t>(XXIX) 2-Seater Leatherite Sofa - Size: 100cm(W) x 92cm(D) x 82cm(H)</t>
  </si>
  <si>
    <t>(XXX) Single Seater Leatherite Sofa - Size: 86cm(W) x 92cm(D) x 82cm(H)</t>
  </si>
  <si>
    <t>(XXXI) Plain Almirah - Size: 91.6cm(W) x 48.6cm(D) x 198cm(H)</t>
  </si>
  <si>
    <t>(XXXII) Glass Door Storwel Almirah - Size: 91.6cm(W) x 48.6cm(D) x 198cm(H)</t>
  </si>
  <si>
    <t>(XXXIII) Single Sided Wood &amp; Steel Book Rack Base Unit - Size:90cm(W) x 30cm(D) x 189cm(H)</t>
  </si>
  <si>
    <t>(XXXIV) All Steel Periodical Display Rack - Size:90cm(W) X 45cm(D) x 183cm(H)</t>
  </si>
  <si>
    <t>(XXXV) 4 Door Bookcase (Without Top) - Size:91.4cmW x 32cm(D) x 174.2cm(H)</t>
  </si>
  <si>
    <t>(XXXVI) White Board 4ft. X 3ft. With Stand</t>
  </si>
  <si>
    <t>(XXXVII) L-Shaped Workstation made of 19mm thk white MDF board with pvc edges.Size:1800mm(L) + 1200mm(L)X 600mm(D)X 1200mm(H)</t>
  </si>
  <si>
    <t xml:space="preserve"> Meter Box</t>
  </si>
  <si>
    <t xml:space="preserve">(I) Poly carbonate  weather proof outdoor type Meter cover boxes for single phase meter size 315mm x 265mm x 130mm along with zinc plated clamps </t>
  </si>
  <si>
    <t xml:space="preserve">(II) Poly carbonate  weather proof outdoor type Meter cover boxes for three phase meters  445mm x 345mm x 170mm  along with zinc plated clamps </t>
  </si>
  <si>
    <t xml:space="preserve">(III) Deep drawn M.S. sheet  weather proof  outdoor type Meter cover box  for single phase Meter size 300mm x 250mm x 160mm  along with Zinc plated  clamps </t>
  </si>
  <si>
    <t xml:space="preserve">(IV) Deep drawn M.S. sheet  weather proof  outdoor type Meter cover box  for three phase Meter size 500mm x 300mm x 160mm  along with Zinc plated  clamps </t>
  </si>
  <si>
    <t>(V) Metal Box of CT 800/5 Amp</t>
  </si>
  <si>
    <t>(VI) Meter Box made of m/s sheet etc. CRCA Metal sheet each fitted with 4no. Racing cost CT ratio 400/5A</t>
  </si>
  <si>
    <t xml:space="preserve">(VII) Meter Box  </t>
  </si>
  <si>
    <t>(VIII) Meter Box made of m/s sheet etc. CRCA Metal sheet each fitted with 4no. Racing cost CT ratio 800/5A</t>
  </si>
  <si>
    <t>(IX) Metal Box of CT 400/5 Amp</t>
  </si>
  <si>
    <t xml:space="preserve"> Gas insulated Switchgear S/S</t>
  </si>
  <si>
    <t>(I) 30kV, 10kA, Metal Oxide, station class, Surge Arrester (SCADA Compliant)(for 33kV Incoming Line,  HT side of 2nos. Power Transformers and  33/0.433kV Station Transformer) - Outdoor Type with Surge Counter.</t>
  </si>
  <si>
    <t>(II) 33kV Indoor Gas Insulated Switchgear Panel (SCADA compliants) with: Breaker: 36KV, 1250 A, (25KA S.C. rating), 3-Ph, indoor type  Breaker (with 30V DC tripping/closing coil and associated control) along with marshalling box, terminal connectors and required accessories complete as per applicable TS CT:36KV, 1-PH, 25KA (800^00-200/ 1-1 -1 A) indoor type Current Transformer, having three secondary cores (protection &amp; metering &amp; current differential protection) along with terminal connectors, junction box and required accessories etc. complete as per applicable TS ( 1 set = 3 nos.) PTs: 36KV, 1-PH, 33KV/110 V, single core outdoor type Potential Transformer along with terminal connectors, junction box and required accessories etc. complete as per applicable TS ( 1 set= 3 nos.) and digital Ammeter/voltmeter/Energy meter, O/C and E/F relay etc. The cable chamber shall have 3 nos., 20kV, 10 kA distribution class valve type lightning arresters and isolators of capacity given in TS. for Feeder Protection</t>
  </si>
  <si>
    <t>(III) 33kV Indoor Gas Insulated Switchgear Panel (SCADA compliants) consisting of 36 KV Breaker-630A,25 KA for 3 sec,3 phase Single Busbar-1250A(Copper) , 36 KV single phase, (800-400-200/1-1 A) 3 Nos of Indoor type CT's,33 KV/110Volts Potential transformers, indoor mounting type control panel, Control cabelling between GIS and indoor control panel and required accessories,bi-metalic clamps,ammeter ,voltmeter,modem compatible DLMS compliant class 1 meter static tri-vector energy meter,relays and accessories complete for Bus Coupler protection.</t>
  </si>
  <si>
    <t>(IV) 33kV Indoor Gas Insulated Switchgear Panel (SCADA compliants) consisting of 36 KV Breaker-630A,25 KA for 3 sec,3 phase Single Busbar-1250A(Copper) , 36 KV single phase, (800-400-200/1-1-1A) 3 Nos of Indoor type CT's,33 KV/110Volts Potential transformers, indoor mounting type control panel, Control cabelling between Breaker's and indoor control panel and required accessories,bi-metalic clamps,ammeter ,voltmeter,modem compatible DLMS compliant class 1 meter static tri-vector energy meter,relays and accessories complete for power transformer protection.</t>
  </si>
  <si>
    <t>(V) 11 KV indoor gas insulated switch gear panel (SCADA compliants) consisting of 1250 A, 25kA for 3 seconds, 3-ph, indoor type  Breaker  along with 12 kV, 1-Phase, 600-300/1-1-1-1 Amp 3 Nos indoor type Current Transformer, 11 kV/110 Volts Potential Transformers, indoor mounting type control panel for Transformer breaker, control cabling between Breaker and indoor control panel and required accessories, bi-metallic clamps, A-meter, volt-meter, Modem compatible DLMS Complaint Class A Static Tri-Vector Energy Meter, Relay &amp; accessories complete for transformer protection</t>
  </si>
  <si>
    <t>(VI) 12 kV, 1250 A, 25kA for 3 seconds, 3-ph, indoor gas insulated switch gear panel (SCADA compliants) along with 12 kV, 1-Phase, 600-300/1-1-1-1 Amp 3 Nos indoor type Current Transformer, 11 kV/110 Volts Potential Transformers, indoor mounting type control panel for Transformer breaker, control cabling between Breaker and indoor control panel and required accessories, bi-metallic clamps, A-meter, volt-meter, Modem compatible DLMS Complaint Class A Static Tri-Vector Energy Meter, Relay &amp; accessories complete for bus coupler protection</t>
  </si>
  <si>
    <t>(VII) 12 kV, 1250 A, 25kA for 3 seconds, 3-ph, indoor gas insulated switch gear panel (SCADA compliants)  along with 12 kV, 1-Phase, 600-300/1-1-1-1 Amp 3 Nos indoor type Current Transformer, 11 kV/110 Volts Potential Transformers, indoor mounting type control panel for Transformer breaker, control cabling between Breaker and indoor control panel and required accessories, bi-metallic clamps, A-meter, volt-meter, Modem compatible DLMS Complaint Class A Static Tri-Vector Energy Meter, Relay &amp; accessories complete for feeder protection</t>
  </si>
  <si>
    <t>(VIII) Remote Terminal Unit (RTU) &amp; Accessories with PC &amp; connections with  30 nos. analog points for voltage, frequency, MW, MVAR ; 3 positional analog points for OLTC and 28 digital points for breaker and isolator status.</t>
  </si>
  <si>
    <t>(IX) Flexible Cu. Earth bond 1cm dia &amp; 500mm  long, both end provision of socket suitable for M-16 bolts.</t>
  </si>
  <si>
    <t>(X) G-3 GI Beam(5.05mtr long, consisting of 2 Nos 150X75 X5.7mm) for 33kV incoming line - (2 nos. Beam- one for Surge Arrester and other for Isolator, Nominal Unit Wt - 0.2 MT)</t>
  </si>
  <si>
    <t>(XI) GI Spikes with cone and GI ( 2 nos) base plate 10mm (50x2500 mm GI pipe) (Unit Wt=0.04 MT)</t>
  </si>
  <si>
    <t>(XII) 12 kV, 630 A, 25kA for 3 seconds, 3-ph double break centre rotating type (DBCR), Gang Operated Isolator along with earth switch and  Support Insulators, Operating Mechanism, Base Channel, down Pipe and all required accessories complete as per technical specifications, without earth switch for substation transformers.</t>
  </si>
  <si>
    <t>(XIII) 60 KG/mtr Rail pole pieces 5.4 mts ( 2.7x2) 44.62 kg per mtr/ Transformer   (Unit Wt=0.240 MT)</t>
  </si>
  <si>
    <t>(XIV) 2 tier 2 rows cable trench (internal width 1500 mm,depth 680 mm, width 75X75X6 mm support angles fixed RCC column of 250 X 250 mm &amp; with ladder type cable tray (45X45X5mm two angles at both side having welded flats of 25X5 mm at a gap of 150mm) for Power &amp; control  Cable</t>
  </si>
  <si>
    <t>(XV) Chequerred plate 1000X300X5.6mm thick for  Cable Trench in side Control Room 12 Mtr</t>
  </si>
  <si>
    <t>(XVI) Overhead hoist beam mounted remote opertated for  lifting of equipment of control room,capacity 5 tonnes</t>
  </si>
  <si>
    <t xml:space="preserve">(XVII) 36kV, 800 A, 25kA for 3 seconds, 3-ph double break centre rotating type (DBCR), motorised indoor floor mounted off load Isolator  along with all required accessories complete as per technical specifications, scope of works and approved </t>
  </si>
  <si>
    <t xml:space="preserve">(XVIII) External Electrification in switch yard area including power receptacles, station yard lighting with 6 Nos lighting pole  (fitted with 2x100 watts LED flood light) made of 11 meters high Steel Tubular Poles (IS 2713 part I, II III) of designation 410 – SP - 60 and  6 nos light (1 X 250 W LED) on structure &amp; control room complete as per technical specifications, approved drawings and scope of the work. </t>
  </si>
  <si>
    <t xml:space="preserve">(XIX) Internal Electrification works of control room comprising of Main Distribution Board, Sub-distribution Boards, copper flexible multi conductor 2.5 sqmm wiring (for light &amp; fan)/4 sqmm wiring(for power points), power and light points, conduits, fan/LED lamps/tube fittings, exhaust fans, switches, sockets, 2mm thick, PVC 25mm dia conduits pipes in recess, plugs, miniature circuit breakers, seperate independent earthing (2 Nos of 40mm GI Pipe/3-m long) etc as required including DC emergency lighting and auto-change-over switch as per technical specifcations, approved drawings and scope of work.  </t>
  </si>
  <si>
    <t>(I) D Type Tower for 33kV, 11kV (Double Circuit line) (13.56MT each) with all related nuts and bolts including foundation nuts and bolts (G I type)</t>
  </si>
  <si>
    <t>(II) D Type Tower for 33kV, 11kV (four Circuit line) (15.14MT)(Double circuit tower  +3meter extension each) with all related nuts and bolts including foundation nuts and bolts (G I type)</t>
  </si>
  <si>
    <t>(III) Compression type tension hardware fitting for earth wire</t>
  </si>
  <si>
    <t>(IV) Vibration damper suitable for 7/3.15 mm GI Earth wire</t>
  </si>
  <si>
    <t>(V) 25x500 mm flexible Cu. Earth bond.</t>
  </si>
  <si>
    <t>(I) ACSR covered Panther Conductor (200 sq. mm)</t>
  </si>
  <si>
    <t>(II) ACSR covered Wolf Conductor (150 sq. mm)</t>
  </si>
  <si>
    <t>(III) ACSR covered Dog conductor (100 sq. mm)</t>
  </si>
  <si>
    <t>(IV) Mid Span Joint(150 sq mm &amp; 200 sq mm)</t>
  </si>
  <si>
    <t>(V) Suspension ties((150 sq mm &amp; 200 sq mm))</t>
  </si>
  <si>
    <t>(VI) Tension Clamp(Wedge type)((150 sq mm &amp; 200 sq mm))</t>
  </si>
  <si>
    <t>(VII) Insulation piercing connector( Bare to Covered)((150 sq mm &amp; 200 sq mm))</t>
  </si>
  <si>
    <t>(VIII) Insulation piercing connector(Covered to covered)((150 sq mm &amp; 200 sq mm))</t>
  </si>
  <si>
    <t>(IX) Insulation piercing connector with alumunium bail for Earthing((150 sq mm &amp; 200 sq mm))</t>
  </si>
  <si>
    <t>(X) Mid Span Joint(100 sq mm &amp; 50 sq mm)</t>
  </si>
  <si>
    <t>(XI) Suspension ties((100 sq mm &amp; 50 sq mm))</t>
  </si>
  <si>
    <t>(XII) Tension Clamp(Wedge type)((100 sq mm &amp; 50 sq mm)</t>
  </si>
  <si>
    <t>(XIII) Insulation piercing connector( Bare to Covered)(100 sq mm &amp; 50 sq mm)</t>
  </si>
  <si>
    <t>(XIV) Insulation piercing connector(Covered to covered)(100 sq mm &amp; 50 sq mm)</t>
  </si>
  <si>
    <t>(XV) Insulation piercing connector with Aluminium bail for Earthing (100 sq mm &amp; 50 sq mm)</t>
  </si>
  <si>
    <t xml:space="preserve"> LED Lights and related Items </t>
  </si>
  <si>
    <t>(I) LED light-190W</t>
  </si>
  <si>
    <t>(II) LED light-120W</t>
  </si>
  <si>
    <t>(III) LED light-75W</t>
  </si>
  <si>
    <t>(IV) LED light-40W</t>
  </si>
  <si>
    <t>(V) 18 Watt LED Panel Bulb with outer 205x205x25 mm sq. and 180x180 mm inner</t>
  </si>
  <si>
    <t>(I) 10KVA</t>
  </si>
  <si>
    <t>(II) 20KVA</t>
  </si>
  <si>
    <t>(III) 30KVA</t>
  </si>
  <si>
    <t>(IV) 40KVA</t>
  </si>
  <si>
    <t>(V) 50KVA</t>
  </si>
  <si>
    <t>(VI) 62.5KVA</t>
  </si>
  <si>
    <t>(VII) 82.5KVA</t>
  </si>
  <si>
    <t>(VIII) 100KVA</t>
  </si>
  <si>
    <t>(IX) 160KVA</t>
  </si>
  <si>
    <t xml:space="preserve"> TRW Related Items</t>
  </si>
  <si>
    <t>(I) 1/2 " L.T. Brass Studs</t>
  </si>
  <si>
    <t>(II) 1/2 " H.T. Brass Studs</t>
  </si>
  <si>
    <t>(III) L.T Bushing 3347 250 AmP</t>
  </si>
  <si>
    <t>(IV) L.T. Bushing 250 Amp</t>
  </si>
  <si>
    <t>(V) Kraft Paper 4 Mile</t>
  </si>
  <si>
    <t>(VI) Insulating Paper Tap 2.0 mm</t>
  </si>
  <si>
    <t>(VII) Press Board 1 mm</t>
  </si>
  <si>
    <t>(VIII) Bakelite Tube 3/8X1/2"</t>
  </si>
  <si>
    <t>(IX) Empire Sleeving size 4 mm</t>
  </si>
  <si>
    <t>(X) R.C. Sheet 3 X2X1/2 mm</t>
  </si>
  <si>
    <t>(XI) Inline Connector 6 mm</t>
  </si>
  <si>
    <t>(XII) Cotton Tap 1"</t>
  </si>
  <si>
    <t>(XIII) R.C. Strip</t>
  </si>
  <si>
    <t>(XIV) R.C. Washer 50X28X2</t>
  </si>
  <si>
    <t>(XV) Silicagel Breather 200 KVA</t>
  </si>
  <si>
    <t>(XVI) M.Seal</t>
  </si>
  <si>
    <t>(XVII) C.I.Cap 1" 8 1/2"</t>
  </si>
  <si>
    <t>(XVIII) Insulating Paper top 2.5 mil 20 mm</t>
  </si>
  <si>
    <t>(XIX) Crap Paper</t>
  </si>
  <si>
    <t>(XX) G.P. Thinner</t>
  </si>
  <si>
    <t>(XXI) D.A. Gray Paint</t>
  </si>
  <si>
    <t>(XXII) White Paint</t>
  </si>
  <si>
    <t>(XXIII) Nylon Washer 3/4"</t>
  </si>
  <si>
    <t>(XXIV) M.S. Plug</t>
  </si>
  <si>
    <t>(XXV) L.T. AL.Strip 6.50X4.50 mm</t>
  </si>
  <si>
    <t>(I) L.T Bushing Rod assembly of 750 KVA Transformer.</t>
  </si>
  <si>
    <t>(II) H.T Bushing Rod assembly of 750 KVA Transformer.</t>
  </si>
  <si>
    <t>(III) L.T Bushing insulator of 750 KVA Transformer.</t>
  </si>
  <si>
    <t>(IV) H.T Bushing insulator of 750 KVA Transformer.</t>
  </si>
  <si>
    <t>(V) L.T Bushing gasket set of 750 KVA Transformer.</t>
  </si>
  <si>
    <t>(VI) H.T Bushing gasket set of 750 KVA Transformer.</t>
  </si>
  <si>
    <t>(VII) Tank gasket set of 750 KVA Transformer.</t>
  </si>
  <si>
    <t>(VIII) Silica gel breather of 750 KVA Transformer.</t>
  </si>
  <si>
    <t>(IX) Arching Horn of 750 KVA Transformer,</t>
  </si>
  <si>
    <t>(X) L.T Bushing Rod assembly of 500 KVA Transformer</t>
  </si>
  <si>
    <t>(XI) H.T Bushing Rod assembly of 500 KVA Transformer</t>
  </si>
  <si>
    <t>(XII) L.T Bushing insulator of 500 KVA Transformer</t>
  </si>
  <si>
    <t>(XIII) H.T Bushing insulator of 500 KVA Transformer</t>
  </si>
  <si>
    <t>(XIV) L.T Bushing gasket set of 500 KVA Transformer</t>
  </si>
  <si>
    <t>(XV) H.T Bushing gasket set of 500 KVA Transformer</t>
  </si>
  <si>
    <t>(XVI) Tank gasket set of 500 KVA Transformer</t>
  </si>
  <si>
    <t>(XVII) Silica gel Breather of 500 KVA Transformer</t>
  </si>
  <si>
    <t>(XVIII) Arching Horn of 500 KVA Transformer</t>
  </si>
  <si>
    <t>(XIX) L.T Bushing Rod assembly of 400 KVA Transformer</t>
  </si>
  <si>
    <t>(XX) H.T Bushing Rod assembly of 400 KVA Transformer</t>
  </si>
  <si>
    <t>(XXI) L.T Bushing insulator of 400 KVA Transformer</t>
  </si>
  <si>
    <t>(XXII) H.T Bushing insulator of 400 KVA Transformer</t>
  </si>
  <si>
    <t>(XXIII) L.T Bushing gasket set of 400 KVA Transformer</t>
  </si>
  <si>
    <t>(XXIV) H.T Bushing gasket set of 400 KVA Transformer</t>
  </si>
  <si>
    <t>(XXV) Tank gasket set of 400 KVA Transformer</t>
  </si>
  <si>
    <t>(XXVI) Silica gel Breather of 400 KVA Transformer</t>
  </si>
  <si>
    <t>(XXVII) Arching Horn of 400 KVA Transformer</t>
  </si>
  <si>
    <t>(XXVIII) L.T Bushing Rod assembly of 315 KVA Transformer</t>
  </si>
  <si>
    <t>(XXIX) H.T Bushing Rod assembly of 315 KVA Transformer</t>
  </si>
  <si>
    <t>(XXX) L.T Bushing insulator of 315 KVA Transformer</t>
  </si>
  <si>
    <t>(XXXI) H.T Bushing insulator of 315 KVA Transformer</t>
  </si>
  <si>
    <t>(XXXII) L.T Bushing gasket set of 315 KVA Transformer</t>
  </si>
  <si>
    <t>(XXXIII) H.T Bushing gasket set of 315 KVA Transformer</t>
  </si>
  <si>
    <t>(XXXIV) Tank gasket set of 315 KVA Transformer</t>
  </si>
  <si>
    <t>(XXXV) Silica gel Breather of 315 KVA Transformer</t>
  </si>
  <si>
    <t>(XXXVI) Arching Horn of 315 KVA Transformer</t>
  </si>
  <si>
    <t>(XXXVII) L.T Bushing Rod assembly of 250 KVA Transformer</t>
  </si>
  <si>
    <t>(XXXVIII) H.T Bushing Rod assembly of 250 KVA Transformer</t>
  </si>
  <si>
    <t>(XXXIX) L.T Bushing insulator of 250 KVA Transformer</t>
  </si>
  <si>
    <t>(XL) H.T Bushing insulator of 250 KVA Transformer</t>
  </si>
  <si>
    <t>(XLI) L.T Bushing gasket set of 250 KVA Transformer</t>
  </si>
  <si>
    <t>(XLII) H.T Bushing gasket set of 250 KVA Transformer</t>
  </si>
  <si>
    <t>(XLIII) Tank gasket set of 250 KVA Transformer</t>
  </si>
  <si>
    <t>(XLIV) Silica gel Breather of 250 KVA Transformer</t>
  </si>
  <si>
    <t>(XLV) Arching Horn of 250 KVA Transformer</t>
  </si>
  <si>
    <t>(XLVI) L.T Bushing Rod assembly of 200 KVA Transformer</t>
  </si>
  <si>
    <t>(XLVII) H.T Bushing Rod assembly of 200 KVA Transformer</t>
  </si>
  <si>
    <t>(XLVIII) L.T Bushing insulator of 200 KVA Transformer</t>
  </si>
  <si>
    <t>(XLIX) H.T Bushing insulator of 200 KVA Transformer</t>
  </si>
  <si>
    <t>(L) L.T Bushing gasket set of 200 KVA Transformer</t>
  </si>
  <si>
    <t>(LI) H.T Bushing gasket set of 200 KVA Transformer</t>
  </si>
  <si>
    <t>(LII) Tank gasket set of 200 KVA Transformer</t>
  </si>
  <si>
    <t>(LIII) Silica gel Breather of 200 KVA Transformer</t>
  </si>
  <si>
    <t>(LIV) Arching Horn of 200 KVA Transformer</t>
  </si>
  <si>
    <t>(LV) L.T Bushing Rod assembly of 100 KVA Transformer</t>
  </si>
  <si>
    <t>(LVI) H.T Bushing Rod assembly of 100 KVA Transformer</t>
  </si>
  <si>
    <t>(LVII) L.T Bushing insulator of 100 KVA Transformer</t>
  </si>
  <si>
    <t>(LVIII) H.T Bushing insulator of 100 KVA Transformer</t>
  </si>
  <si>
    <t>(LIX) L.T Bushing gasket set of 100 KVA Transformer</t>
  </si>
  <si>
    <t>(LX) H.T Bushing gasket set of 100 KVA Transformer</t>
  </si>
  <si>
    <t>(LXI) Tank gasket set of 100 KVA Transformer</t>
  </si>
  <si>
    <t>(LXII) Silica gel Breather of 100 KVA Transformer</t>
  </si>
  <si>
    <t>(LXIII) Arching Horn of 100 KVA Transformer</t>
  </si>
  <si>
    <t>(LXIV) L.T Bushing Rod assembly of 63 KVA Transformer</t>
  </si>
  <si>
    <t>(LXV) H.T Bushing Rod assembly of 63 KVA Transformer</t>
  </si>
  <si>
    <t>(LXVI) L.T Bushing insulator of 63 KVA Transformer</t>
  </si>
  <si>
    <t>(LXVII) H.T Bushing insulator of 63 KVA Transformer</t>
  </si>
  <si>
    <t>(LXVIII) L.T Bushing gasket set of 63 KVA Transformer</t>
  </si>
  <si>
    <t>(LXIX) H.T Bushing gasket set of 63 KVA Transformer</t>
  </si>
  <si>
    <t>(LXX) Tank gasket set of 63 KVA Transformer</t>
  </si>
  <si>
    <t>(LXXI) Silica gel Breather of 63 KVA Transformer</t>
  </si>
  <si>
    <t>(LXXII) Arching Horn of 63 KVA Transformer</t>
  </si>
  <si>
    <t>(LXXIII) L.T Bushing Rod assembly of 25 KVA Transformer</t>
  </si>
  <si>
    <t>(LXXIV) H.T Bushing Rod assembly of 25 KVA Transformer</t>
  </si>
  <si>
    <t>(LXXV) L.T Bushing insulator of 25 KVA Transformer</t>
  </si>
  <si>
    <t>(LXXVI) H.T Bushing insulator of 25 KVA Transformer</t>
  </si>
  <si>
    <t>(LXXVII) L.T Bushing gasket set of 25 KVA Transformer</t>
  </si>
  <si>
    <t>(LXXVIII) H.T Bushing gasket set of 25 KVA Transformer</t>
  </si>
  <si>
    <t>(LXXIX) Tank gasket set of 25 KVA Transformer</t>
  </si>
  <si>
    <t>(LXXX) Silica gel Breather of 25 KVA Transformer</t>
  </si>
  <si>
    <t>(LXXXI) Arching Horn of 25 KVA Transformer</t>
  </si>
  <si>
    <t xml:space="preserve"> AB Switch Repairing Item</t>
  </si>
  <si>
    <t>(I)  Jaw of Air Break Switch 600A</t>
  </si>
  <si>
    <t>(II) Blade of of Air Break Switch 600A</t>
  </si>
  <si>
    <t xml:space="preserve">(III) Post insulator of Air Break Switch 600A </t>
  </si>
  <si>
    <t>(IV) Bearing of Air Break Switch 600A</t>
  </si>
  <si>
    <t>(V) Phase coupling  pipe of Air Break Switch 600 A</t>
  </si>
  <si>
    <t>(VI) Down Pipe of Air Break Switch 600 A</t>
  </si>
  <si>
    <t>(VII) Operating  Handle of Air Break Switch 600 A</t>
  </si>
  <si>
    <t>(VIII) Operating leaver of Air Break Switch 600 A</t>
  </si>
  <si>
    <t>(IX) Connector of Air Break Switch 600 A</t>
  </si>
  <si>
    <t>(X) Arching horn of Air Break Switch 600 A</t>
  </si>
  <si>
    <t>(XI) Jaw of Air Break Switch 400A</t>
  </si>
  <si>
    <t>(XII) Blade of of Air Break Switch 400A</t>
  </si>
  <si>
    <t xml:space="preserve">(XIII) Post insulator of Air Break Switch 400A </t>
  </si>
  <si>
    <t>(XIV) Bearing of Air Break Switch 400A</t>
  </si>
  <si>
    <t>(XV) Phase coupling  pipe of Air Break Switch 400 A</t>
  </si>
  <si>
    <t>(XVI) Down Pipe of Air Break Switch 400 A</t>
  </si>
  <si>
    <t>(XVII) Operating  Handle of Air Break Switch 400 A</t>
  </si>
  <si>
    <t>(XVIII) Operating leaver of Air Break Switch 400 A</t>
  </si>
  <si>
    <t>(XIX) Connector of Air Break Switch 400 A</t>
  </si>
  <si>
    <t>(XX) Arching horn of Air Break Switch 400 A</t>
  </si>
  <si>
    <t>(XXI)  Jaw of Air Break Switch 200A</t>
  </si>
  <si>
    <t>(XXII) Blade of of Air Break Switch 200A</t>
  </si>
  <si>
    <t xml:space="preserve">(XXIII) Post insulator of Air Break Switch 200A </t>
  </si>
  <si>
    <t>(XXIV) Bearing of Air Break Switch 200A</t>
  </si>
  <si>
    <t>(XXV) Phase coupling  pipe of Air Break Switch 200 A</t>
  </si>
  <si>
    <t>(XXVI) Down Pipe of Air Break Switch 200 A</t>
  </si>
  <si>
    <t>(XXVII) Operating  Handle of Air Break Switch 200 A</t>
  </si>
  <si>
    <t>(XXVIII) Operating leaver of Air Break Switch 200 A</t>
  </si>
  <si>
    <t>(XXIX) Connector of Air Break Switch 200 A</t>
  </si>
  <si>
    <t>(XXX) Arching horn of Air Break Switch 200 A</t>
  </si>
  <si>
    <t xml:space="preserve"> VCB Repairing Item</t>
  </si>
  <si>
    <t>(I) Trip Coil of 33KV VCB</t>
  </si>
  <si>
    <t>(II) Trip Coil of 11KV VCB</t>
  </si>
  <si>
    <t>(III) Closing Coil of 33KV VCB</t>
  </si>
  <si>
    <t>(IV) Closing Coil of 11KV VCB</t>
  </si>
  <si>
    <t>(V) Push Button Switch 5A</t>
  </si>
  <si>
    <t>(VI) Test Terminal Block 5A</t>
  </si>
  <si>
    <t xml:space="preserve">(VII) 33 KV Indoor current transformers of ratio as required suitable for metering and protection. </t>
  </si>
  <si>
    <t xml:space="preserve">(VIII) 33 KV outdoor current transformers of ratio as required suitable for metering and protection. </t>
  </si>
  <si>
    <t xml:space="preserve">(IX) 11 KV Indoor current transformers of ratio as required suitable for metering and protection. </t>
  </si>
  <si>
    <t xml:space="preserve">(X) 11 KV outdoor current transformers of ratio as required suitable for metering and protection. </t>
  </si>
  <si>
    <t>(XI) 33000/110 volts single phase voltage Transformer Indoor.</t>
  </si>
  <si>
    <t>(XII) 33000/110 volts single phase voltage Transformer outdoor.</t>
  </si>
  <si>
    <t>(XIII) 11000/110 volts single phase voltage Transformer Indoor.</t>
  </si>
  <si>
    <t>(XIV) 11000/110 volts single phase voltage Transformer outdoor.</t>
  </si>
  <si>
    <t>(XV) Flush type switchboard mounting pattern 96x96 sq.mm M.I. Voltmeter</t>
  </si>
  <si>
    <t>(XVI) Voltmeter phase selector switch.</t>
  </si>
  <si>
    <t>(XVII) Indicating lamps coloured red, amber and blue, white, green, etc.</t>
  </si>
  <si>
    <t>(XVIII) Auxiliary switch having minimum of 8 contacts, 4 normally open and 4 normally closed</t>
  </si>
  <si>
    <t xml:space="preserve">(XIX) Flush mounting pattern 96x96 sq.mm M.I. Ammeter </t>
  </si>
  <si>
    <t xml:space="preserve">(XX) Ammeter selector switch to indicate phase current </t>
  </si>
  <si>
    <t>(XXI) Over current and Earth fault numerical relay</t>
  </si>
  <si>
    <t>(XXII) Automatic door illuminating lamps with Switch</t>
  </si>
  <si>
    <t>(XXIII) 240 V, 100 W, AC single phase anti / condensation heaters, with thermostat (0-60 deg. C) and switch.</t>
  </si>
  <si>
    <t>(XXIV) Operation counter for VCB</t>
  </si>
  <si>
    <t>(XXV) Bus Bar Spout Epoxy casted R Phase of 33KV indoor VCB</t>
  </si>
  <si>
    <t>(XXVI) Bus Bar Spout Epoxy casted Y Phase of 33KV indoor VCB</t>
  </si>
  <si>
    <t>(XXVII) Bus Bar Spout Epoxy casted B Phase of 33KV indoor VCB</t>
  </si>
  <si>
    <t>(XXVIII) Circuit Spout Epoxy casted of 33KV indoor VCB</t>
  </si>
  <si>
    <t>(XXIX) Housing for vacuum interrupter of 33KV indoor VCB</t>
  </si>
  <si>
    <t>(XXX) Drive Insulator 33KV VCB</t>
  </si>
  <si>
    <t>(XXXI) Release Coil of 33KV indoor VCB</t>
  </si>
  <si>
    <t>(XXXII) Bus Bar Spout Epoxy casted R Phase of 11KV indoor VCB</t>
  </si>
  <si>
    <t>(XXXIII) Bus Bar Spout Epoxy casted Y Phase of 11KV indoor VCB</t>
  </si>
  <si>
    <t>(XXXIV) Bus Bar Spout Epoxy casted B Phase of 11KV indoor VCB</t>
  </si>
  <si>
    <t>(XXXV) Circuit Spout Epoxy casted of 11KV indoor VCB</t>
  </si>
  <si>
    <t>(XXXVI) Housing for vacuum interrupter of 11KV indoor VCB</t>
  </si>
  <si>
    <t>(XXXVII) Drive Insulator of 11KV VCB</t>
  </si>
  <si>
    <t>(XXXVIII) Release Coil of 11KV indoor VCB</t>
  </si>
  <si>
    <t>(XXXIX) Vacuum Interrupter of 33KV Outdoor Type</t>
  </si>
  <si>
    <t>(XL) Vacuum Interrupter of 33KV Indoor Type</t>
  </si>
  <si>
    <t>(XLI) Vacuum Interrupter of 11KV Outdoor Type</t>
  </si>
  <si>
    <t>(XLII) Vacuum Interrupter of 11KV Indoor Type</t>
  </si>
  <si>
    <t>(XLIII) Buzzer/ Hooter</t>
  </si>
  <si>
    <t>(XLIV) T N C Switch</t>
  </si>
  <si>
    <t xml:space="preserve"> MRT Related Items</t>
  </si>
  <si>
    <t>(II) Instrument Transformer (CT-PT) test system</t>
  </si>
  <si>
    <t>(III) Transformer turn ratio meter and measurement test kit</t>
  </si>
  <si>
    <t xml:space="preserve">(V) Circuit Breaker Operational Analyzer </t>
  </si>
  <si>
    <t>(VI) 3 Ph Relay Test kit with all necessary accessories</t>
  </si>
  <si>
    <t>(VII) Primary Injection Kit-1000 A with relay testing facility</t>
  </si>
  <si>
    <t>(VIII) HT Coil winding Machine its installation, testing &amp; commissioning</t>
  </si>
  <si>
    <t>(IX) LT Coil winding Machine its installation, testing &amp; commissioning</t>
  </si>
  <si>
    <t>(X) 03 (Three) Phase Transformer winding resistance meter</t>
  </si>
  <si>
    <t>(XI) Digital Multimeter, 750V</t>
  </si>
  <si>
    <t>(XII) Capacitance Tan Delta Test Set for Transformer, motor and Switchgear</t>
  </si>
  <si>
    <t>(XIII) Capacitance Tan Delta Test Set for cables</t>
  </si>
  <si>
    <t>(XIV) Vaccum Interrupter Tester</t>
  </si>
  <si>
    <t>(XV) Secondary Injection kit</t>
  </si>
  <si>
    <t>(XVI) Digital HT Earth Tester</t>
  </si>
  <si>
    <t>(XVII) 3 Ph Power Quality Analyser</t>
  </si>
  <si>
    <t>(XVIII) 05 KV insulation tester (Manual)</t>
  </si>
  <si>
    <t>(XIX) 10 KV insulation tester (Motarized)</t>
  </si>
  <si>
    <t>(XX) Digital Clamp meter; 20-1000A, 200 V DC</t>
  </si>
  <si>
    <t>(XXI) Digital Clamp meter; 20A (1mA-20A)</t>
  </si>
  <si>
    <t>(XXII) Discharge Rod (Make fibre)</t>
  </si>
  <si>
    <t>(XXIII) Thermal Imaging Camera</t>
  </si>
  <si>
    <t xml:space="preserve"> FRP FENCING</t>
  </si>
  <si>
    <t xml:space="preserve">(II) 33 KV VCB, 1250 Amp., Outdoor Type, 16 KA for 1 sec rpturing capacty , with CR pannel, &amp; C.T. Ratio 600-300/1-1A or 400-200/1-1A, 2 Core, 15VA, 5P10  for protection, Accuracy 0.5, 10VA for metering. PT 33KV / 110V, Accuracy class 0.5, VA Burden 50VA, </t>
  </si>
  <si>
    <t>(VI) 11 KV VCB, Outdoor type, 400 A,for outgoing, 18.4 KA for 1 sec. rupturing capacity with Panel (Indoor) 24 V DC operated with
CT 600-300/5-5A or 400-200/5-5A, 2 Core,15VA, 5P10 for protection, Accuracy 0.5, 10VA for metering. P.T. 33KV/110V, Accuracy class 0.5, 30 VA</t>
  </si>
  <si>
    <t>(CXXXVI) LT Bracket Vertical formation</t>
  </si>
  <si>
    <t>(CXXXVII) LT Bracket for tapping point</t>
  </si>
  <si>
    <t>Market Rate</t>
  </si>
  <si>
    <t>(I) Fiber Reinforced Plastic (FRP) Fencing for 11/0.433KV, 63/100/200/500 KVA Substation</t>
  </si>
  <si>
    <t>(III)  Stay Set complete (1800x20mm) with stay wire 7/10 SWG &amp; Guy Insulator (Galvanised)</t>
  </si>
  <si>
    <t>(IV) 11 KV Stay Set Complete (1800x16 mm) with stay wire 7/10 SWG and guy insulator</t>
  </si>
  <si>
    <t>(V) LT Stay set complete (1700x16 mm) with stay wire 7/12 SWG</t>
  </si>
  <si>
    <t>(VI) GI Stay Wire No. 7/8, 7/10, 7/12, 7/14, 7/16</t>
  </si>
  <si>
    <t>(VII) Indoor type control and relay panel for 33kV, VCB (Feeder Breaker) consisting of A-meter, volt-meter, Relays &amp; accessories complete.</t>
  </si>
  <si>
    <t>(VIII) Indoor type control and relay panel for 33kV, VCB (Transformer Breaker) consisting of A-meter, volt-meter, Relays &amp; accessories complete.</t>
  </si>
  <si>
    <t>(IX) Indoor type control and relay panel for 11kV, VCB (Transformer Breaker) consisting of A-meter, volt-meter, Relays &amp; accessories complete.</t>
  </si>
  <si>
    <t>(X) Indoor type control and relay panel for 11kV, VCB (Feeder Breaker) consisting of A-meter, volt-meter, Relays &amp; accessories complete.</t>
  </si>
  <si>
    <t>JBVNL Tender Rates</t>
  </si>
  <si>
    <t>(I) Fully Automatic energy meter test bench with 0.02 Class, 10 Position, for testing of 1 Ph &amp; 3 Ph Energy meters with 5 Years maintenance, accreditation from NABL and  Software Updation.</t>
  </si>
  <si>
    <t>(V) 11 KV 3 pin type, 3 Phase, AB switch 400 Amp (Polymer Type)</t>
  </si>
  <si>
    <t>(VI) 11 KV 3 pin type, 3 Phase, AB switch 400 Amp (Porcelain Type)</t>
  </si>
  <si>
    <t>(VIII) 11 KV Isolator 400 Amp, 3 Phase, without Earth Switch</t>
  </si>
  <si>
    <t>(IX) 11 KV Isolator 400 Amp, 3 Phase, with Earth  Switch</t>
  </si>
  <si>
    <t xml:space="preserve">(X) 11 KV Isolator 200 Amp Single Phase </t>
  </si>
  <si>
    <t>(XIV) LTCT Electronic Meter (200/150/100/5) 3 Phase 4 Wire with meter box, Class 0.5s accuracy</t>
  </si>
  <si>
    <t>(XVI) Structure for D.T Meter</t>
  </si>
  <si>
    <t>(XVII) AC 3 Phase DTR Meter complete set above 100KVA 400/5A</t>
  </si>
  <si>
    <t>(XVIII) LT electronic Trivector Meter 40-200 Amp.</t>
  </si>
  <si>
    <t>(XIX) 11 KV/110, 3 phase 4 wire accuracy class DLMS compliant trivector energy meter ratio 200/5A</t>
  </si>
  <si>
    <t>(XX) 11 KV/110, 3 phase 4 wire accuracy class DLMS compliant trivector energy meter ratio 400/5A</t>
  </si>
  <si>
    <t>(XXI) 11 KV/110, 3 phase 4 wire accuracy class DLMS compliant trivector energy meter ratio 600/5A</t>
  </si>
  <si>
    <t>(XXII) 33 KV/110, 3 phase 4 wire accuracy class DLMS compliant trivector energy meter ratio 400/1A</t>
  </si>
  <si>
    <t>(XXIII) 33 KV/110, 3 phase 4 wire accuracy class DLMS compliant trivector energy meter ratio 600/1A</t>
  </si>
  <si>
    <t>(XXIV) 33KV/110V , 3 phase, 4 wire , accuracy class 0.5 CT-PT, combined metering unit for feeder, ratio 400/1A</t>
  </si>
  <si>
    <t>(XXV) 11KV/110, 3 phase, 4 wire , accuracy class 0.5 CT-PT, combined metering unit for feeder, ratio 400/5A</t>
  </si>
  <si>
    <t>(XXVI) 11 KV/110 V 3 phase 4 wire Accuracty Class 0.5 CT-PT combined metering unit for feeder, Ratio 200/5 A</t>
  </si>
  <si>
    <t>(XXVII) 33KV/110V , 3 phase, 4 wire , accuracy class 0.5 CT-PT, combined metering unit for feeder, ratio 600/1A</t>
  </si>
  <si>
    <t>(XXVIII) 11 KV /110, 3 phase 4 wire Accuracty class 0.5 CT-PT combined metering unit for feeder, Ratio 600/5 A</t>
  </si>
  <si>
    <t>(XXIX) DLMS compliant, single phase 2 wire 5-30 Amp. 1.0 accuracy, Class-AC statics single phase meter with meter box</t>
  </si>
  <si>
    <t>(XXX) LT Static Energy Meter, 3 Phase 4 Wire, direct connected, 100 Amp. with Meter Box, Class 1.0 accuracy</t>
  </si>
  <si>
    <t>(XXXI) Three Phase 4 - wire AC static whole current meter, Electronic energy meter with box(10-60)Amp</t>
  </si>
  <si>
    <t xml:space="preserve">(XXXII) Single Phase Electronic Meter,two wire, 5-30 Amp. class 1.0 accuracy with Box </t>
  </si>
  <si>
    <t>(XXXIII) Single Phase RF Meter with Box as per IS 13779 standards, DLMS compliant</t>
  </si>
  <si>
    <t>(XXXIV) Three Phase RF meter with Box as per IS 13779 standards, DLMS compliant</t>
  </si>
  <si>
    <t>(XXXV) Single phase RS 232/ 485 Prepaid energy meter</t>
  </si>
  <si>
    <t>(XXXVI) Three phase RS 232/ 485 Prepaid energy meter</t>
  </si>
  <si>
    <t>(XXXVII) Single phase RF Prepaid energy meter</t>
  </si>
  <si>
    <t>(XXXVIII) Three phase RF Prepaid energy meter</t>
  </si>
  <si>
    <t>(XXXIX) Single phase GPRS/GSM Prepaid energy meter</t>
  </si>
  <si>
    <t>(XL) Three phase GPRS/GSM Prepaid energy meter</t>
  </si>
  <si>
    <t>(XXII) 2.5 sq mm twin core PVC service cable (Armoured)</t>
  </si>
  <si>
    <t>(III) 33/11 KV Power Transformer 05 MVA Copper Wound, CRGO Core (off load tap changer)</t>
  </si>
  <si>
    <t>(IVI) 33/11 KV Power Transformer 05 MVA Copper Wound, CRGO Core (on load tap changer)</t>
  </si>
  <si>
    <t>AVVNL SOR 2020-22</t>
  </si>
  <si>
    <t>AVVNL SOR 2020-23</t>
  </si>
  <si>
    <t>AVVNL SOR 2020-24</t>
  </si>
  <si>
    <t>PVVNL PO Rate</t>
  </si>
  <si>
    <t xml:space="preserve">(CLXV) 50 x 6 mm Galvanized GI flat (risers) </t>
  </si>
  <si>
    <t>(CLXVI) 25 x 3 mm Galvanized  GI flat (risers)</t>
  </si>
  <si>
    <t>(II) 33 KV 3 pin type, 3 Phase, AB switch 630 Amp (Porcelain Type)</t>
  </si>
  <si>
    <t>(III) 33 KV 3 pin type, 3 Phase, AB switch 630 Amp (Polymer Type)</t>
  </si>
  <si>
    <t>(III) 33 KV Isolator 630 Amp, 3 Phase, without Earth Switch</t>
  </si>
  <si>
    <t>(IV) 33 KV Isolator 630 Amp, 3 Phase, with Earth Switch</t>
  </si>
  <si>
    <t>NBPDCL SOR 2020-21</t>
  </si>
  <si>
    <t xml:space="preserve"> Lightening Arrestor</t>
  </si>
  <si>
    <t>(I) Lightening Arrestor (9kV 5KA) Line type</t>
  </si>
  <si>
    <t>(II) 11 KV Lightening Arrester (9 KV, 10 KA Class II, station type)(1set=3nos)</t>
  </si>
  <si>
    <t>(XXIII) 4 sq mm twin core PVC service cable (UnArmoured)</t>
  </si>
  <si>
    <t xml:space="preserve">Fuse </t>
  </si>
  <si>
    <t>(IV) 11 KV H.G. Fuse unit (polymer type)</t>
  </si>
  <si>
    <t>(III) 33 KV H.G. Fuse unit (polymer type)</t>
  </si>
  <si>
    <t>(V) HDPE Pipe - 110 mm /4'' PE 63 grade</t>
  </si>
  <si>
    <t>(VII) HDPE Pipe - 200 mm /8'' PE 63 grade</t>
  </si>
  <si>
    <t>(VI) HDPE Pipe - 160 mm /6'' PE 63 grade</t>
  </si>
  <si>
    <t>16 Sq mm</t>
  </si>
  <si>
    <t>25 Sq mm</t>
  </si>
  <si>
    <t>32 Sq mm</t>
  </si>
  <si>
    <t>50 Sq mm</t>
  </si>
  <si>
    <t>70 Sq mm</t>
  </si>
  <si>
    <t>95 Sq mm</t>
  </si>
  <si>
    <t>150 Sq mm</t>
  </si>
  <si>
    <t>185 Sq mm</t>
  </si>
  <si>
    <t>240 Sq mm</t>
  </si>
  <si>
    <t>400 Sq mm</t>
  </si>
  <si>
    <t>(III) 33 KV Lightening Arrester (30KV,10KA Class II, station type)(1set=3nos)</t>
  </si>
  <si>
    <t>(XXVI) DPC Aluminum Winding wire</t>
  </si>
  <si>
    <t>(XXVII) DPC Aluminum Winding Strip</t>
  </si>
  <si>
    <t>(V) 11kv Pole Top Bracket 50x8 mm [GALVANIZED] (2.2 Kgs.)</t>
  </si>
  <si>
    <t>(VI) 11 KV Pole top bracket 50x8 mm (F- type)[NON GALVANIZED] (2.2 Kgs,)</t>
  </si>
  <si>
    <t>(VII) 11 kV F clamp/Bracket (2.1 Kgs.)</t>
  </si>
  <si>
    <t>(VIII) 11 kV Fish Plate (1.6 Kgs.)</t>
  </si>
  <si>
    <t>(IX) 33 kV Fish Plate (for ST Pole 13 Mtr.) (3 Kgs,)</t>
  </si>
  <si>
    <t>(X) 33kv V Cross Arm for (100x50x6 mm)[GALVANIZED] (19.7 Kgs.)</t>
  </si>
  <si>
    <t>(XI) 33 KV V cross arm (100x 50x 6 mm)[NON GALVANIZED] (19.7 Kgs.)</t>
  </si>
  <si>
    <t>(XII) 33 kV DP Special type V cross Arm [Galvanised] (21 Kgs.)</t>
  </si>
  <si>
    <t>(II) 33 kv Pole Top Bracket 50x10 mm flat[GALVANIZED] (2.5 Kgs.)</t>
  </si>
  <si>
    <t>(IV) 33 KV Pole top bracket [NON GALVANIZED] (2.9 Kgs.)</t>
  </si>
  <si>
    <t>(XVI) MS Angle (65x65x6 mm) for guarding of 33 KV[GALVANIZED] (16 Kgs.)</t>
  </si>
  <si>
    <t>(XVII) MS Angle (65x65x6 mm) for guarding of 11 KV [GALVANIZED] (13.6 Kgs.)</t>
  </si>
  <si>
    <t>(XVIII) MS Angle (65x65x6 mm) for guarding of 33 KV, 11 KV, L.T line[NON GALVANIZED] (13.6 Kgs.)</t>
  </si>
  <si>
    <t>(XIV) 11kv V Cross Arm (75x40x6 mm), [GALVANIZED] (14.6 Kgs.)</t>
  </si>
  <si>
    <t>(XV) 11 KV "V" cross arm (75 x 40 x6 mm)[NON GALVANIZED] (14.6 Kgs.)</t>
  </si>
  <si>
    <t>(XIII) 11kv V Cross Arm (100x50x6 mm), [GALVANIZED] (16 Kgs.)</t>
  </si>
  <si>
    <t>(III) 33 kv Pole Top Bracket 65x65x6 mm [GALVANIZED] (3.58 Kgs.)</t>
  </si>
  <si>
    <t>(XIX) Top Channel Set ( 100x50x6 mm) 3200 mm Length [GALVANIZED] (66.2 Kgs.)</t>
  </si>
  <si>
    <t>(XX) Top Channel Set ( 100x50x6 mm) [NON GALVANIZED] (66.2 Kgs.)</t>
  </si>
  <si>
    <t>(XXIII) 33kv D P Channel ( 100x50x6 mm) 3150 mm Long [ GALVANIZED] (65.2 Kgs.)</t>
  </si>
  <si>
    <t>(XXIV) 33kv D P Channel ( 100x50x6 mm) 2200 mm Long [ GALVANIZED] (45.5 Kgs.)</t>
  </si>
  <si>
    <t>(XXV) 33kv D P Channel ( 100x50x6 mm) 1.3 Meter Long [ GALVANIZED] (26.9 Kgs.)</t>
  </si>
  <si>
    <t>(XXVI) 33 KV D.P Channel  (100x50x6 mm)1.3 Meter [NON GALVANIZED] (26.9 Kgs.)</t>
  </si>
  <si>
    <t>(CVLIII) "U" clamp (40 x 6 mm)[GALVANIZED] (1.46 Kgs.)</t>
  </si>
  <si>
    <t>(CLXIV) "U" clamp (40 x 6 mm)[ NON GALVANIZED] (1.46 Kgs.)</t>
  </si>
  <si>
    <t>(XXI) MS Channel for AB Switch (100x50x6 mm) [GALVANIZED] (28.16 Kgs.)</t>
  </si>
  <si>
    <t>(XXII) MS Channel  AB switch(100x50x6 mm) [NON GALVANIZED] (28.16 Kgs.)</t>
  </si>
  <si>
    <t>(XXXV) Back clamp ( 50x6 mm) for V-XRM &amp; &amp; Top Bracket for 13 Mtr. STP [GALVANIZED] (3.2 Kgs.)</t>
  </si>
  <si>
    <t>(XXXVI) Back clamp ( 50x8 mm) for Guarding Angle for 13 Mtr. STP [GALVANIZED] (3.2 Kgs.)</t>
  </si>
  <si>
    <t>(XXXVII) Back clamp ( 50x8 mm) for Guarding Angle for 9 Mtr. PSC Pole [GALVANIZED] (3 Kgs.)</t>
  </si>
  <si>
    <t>(XXXVIII) Back clamp ( 50x6 mm) for 60kg Rail Pole[GALVANIZED] (3.2 Kgs.)</t>
  </si>
  <si>
    <t>(XXXIX) Back clamp ( 50x6 mm) for 60kg Rail Pole[NON GALVANIZED] (3.2 Kgs.)</t>
  </si>
  <si>
    <t>(XXVII) 11kv D P Channel ( 75x40x6 mm) [GALVANIZED] (41.3 Kgs.)</t>
  </si>
  <si>
    <t>(XXVIII) 11KV D.P Channel (75x40x6mm)[NON GALVANIZED] (41.3 Kgs.)</t>
  </si>
  <si>
    <t>(XXIX) Transformer base Channel (100x50x6 mm)[GALVANIZED] (52.63 Kgs.)</t>
  </si>
  <si>
    <t>(XXX) Transformer base Channel (100x50x6 mm) [NON GALVANIZED] (52.63 Kgs.)</t>
  </si>
  <si>
    <t>(XL) Back clamp ( 50x8 mm) for V-XRM &amp; Top Bracket for 9 mtr 400kg PSC Pole[GALVANIZED] (3 Kgs.)</t>
  </si>
  <si>
    <t>(XLI) Back clamp ( 50x6 mm) for V-ARM &amp; Top Bracket 9 mtr 400kg PSC Pole[GALVANIZED] (3 Kgs.)</t>
  </si>
  <si>
    <t>(XLII) Back clamp ( 50x6 mm) for 9mtr 400kg PSC Pole[NON GALVANIZED] (3 Kgs.)</t>
  </si>
  <si>
    <t>(XXXI) Transformer belting (50x50x6 mm) &amp; belting support (40x40x6 mm)[GALVANIZED] (52.3 Kgs.)</t>
  </si>
  <si>
    <t>(XXXII) Transformer belting (50x50x6 mm) &amp; belting support (40x40x6 mm) [NON GALVANIZED] (52.3 Kgs.)</t>
  </si>
  <si>
    <t>(XXXIII) Belting Angle-A (65x65x6 mm) [GALVANIZED] (31 Kgs.)</t>
  </si>
  <si>
    <t>(XXXIV) Belting Angle-B (65x65x6 mm) [GALVANIZED] (28 Kgs.)</t>
  </si>
  <si>
    <t>(XLV) Back clamp( 50x6 mm) for Tublar Pole[GALVANIZED] (2 Kgs.)</t>
  </si>
  <si>
    <t>(XLVI) Back clamp( 50x6 mm) for Tublar Pole[ NON GALVANIZED] (2 Kgs.)</t>
  </si>
  <si>
    <t>(XLVII) Support Clamp for V Cross Arm for 60kg Rail Pole[GALVANIZED] (1.6 Kgs. each)</t>
  </si>
  <si>
    <t>(XLVIII) Support Clamp for V Cross Arm for 60kg Rail Pole[ NON GALVANIZED] (1.6 Kgs. each)</t>
  </si>
  <si>
    <t>(XLIX) Support Clamp for V Cross Arm for 9 mtr 400kg PSC pole[GALVANIZED] (1.2 Kgs. each)</t>
  </si>
  <si>
    <t>(L) Support Clamp for V Cross Arm for 9 mtr 400kg PSC pole[ NON GALVANIZED] (1.2 Kgs. each)</t>
  </si>
  <si>
    <t>(LI) Support Clamp for V Cross Arm for 8 mtr 200kg PSC pole[GALVANIZED] (1.08 Kgs. each)</t>
  </si>
  <si>
    <t>(LII) Support Clamp for V Cross Arm for 8 mtr 200kg PSC pole[ NON GALVANIZED] (1.08 Kgs. each)</t>
  </si>
  <si>
    <t>(LIII) Support Clamp for V Cross Arm for Tublar Pole[GALVANIZED] (1.4 Kgs. each)</t>
  </si>
  <si>
    <t>(LIV) Support Clamp for V Cross Arm for Tublar Pole[NON GALVANIZED] (1.4 Kgs. each)</t>
  </si>
  <si>
    <t xml:space="preserve">(LVII) Back clamp for 33 kV DP Special type V cross  Arm [Galvanised] (3 Kgs. each) </t>
  </si>
  <si>
    <t>(LVIII) Back Clamp (50x6 mm)Jointing/ Packing piece for 60kg Rail Pole [GALVANIZED] (3.7 Kgs.)</t>
  </si>
  <si>
    <t>(LIX) Back Clamp (50x6 mm)Jointing/ Packing piece for 60kg Rail Pole[ NON GALVANIZED] (3.7 Kgs.)</t>
  </si>
  <si>
    <t>(LX) Clamp for Top Channel 50x6 mm flat for 60kg Rail Pole[GALVANIZED] (2.8 Kgs.)</t>
  </si>
  <si>
    <t>(LXI) Clamp for Top Channel 50x6 mm flat for 60kg Rail Pole[ NON GALVANIZED] (2.8 Kgs.)</t>
  </si>
  <si>
    <t>(XLIII) Back Clamp ( 50x6 mm) for 8 mtr 200kg PSC pole[GALVANIZED] (2.8 Kgs.)</t>
  </si>
  <si>
    <t>(XLIV) Back Clamp ( 50x6 mm) for 8 mtr 200kg PSC pole[NON GALVANIZED] (2.8 Kgs.)</t>
  </si>
  <si>
    <t>(LXIV) Clamp for Top Channel 50x6 mm flat for 8 mtr 200kg PSC Pole[GALVANIZED] (2.8 Kgs.)</t>
  </si>
  <si>
    <t>(LXV) Clamp for Top Channel 50x6 mm flat for 8 mtr 200kg PSC Pole[ NON GALVANIZED] (2.8 Kgs.)</t>
  </si>
  <si>
    <t>(LXIII) Clamp for Top Channel 50x6 mm flat for 9 mtr 400kg PSC Pole[ NON GALVANIZED] (3 Kgs.)</t>
  </si>
  <si>
    <t>(LXII) Clamp for Top Channel 50x6 mm flat for 9 mtr 400kg PSC Pole[GALVANIZED] (3 Kgs.)</t>
  </si>
  <si>
    <t>(LXVI) Clamp for Top Channel 50x6 mm flat for Tublar  Pole[GALVANIZED] (2 Kgs.)</t>
  </si>
  <si>
    <t>(LXVII) Clamp for Top Channel 50x6 mm flat for Tublar  Pole[ NON GALVANIZED] (2 Kgs.)</t>
  </si>
  <si>
    <t>(LXVIII) Clamp for AB Switch Base Channel(50x6 mm) for 60kg Rail Pole[GALVANIZED] (2.4 Kgs.)</t>
  </si>
  <si>
    <t>(LXIX) Clamp for AB Switch Base Channel(50x6 mm) for 60kg Rail Pole[ NON GALVANIZED] (2.4 Kgs.)</t>
  </si>
  <si>
    <t>(LXX) Clamp for AB Switch Base Channel (50x6 mm) for 9 mtr 400kg PSC Pole[ GALVANIZED]</t>
  </si>
  <si>
    <t>(LXXI) Clamp for AB Switch Base Channel (50x6 mm) for 9 mtr 400kg PSC Pole[ NON GALVANIZED]</t>
  </si>
  <si>
    <t>(LXXII) Clamp for AB Switch Base Channel (50x6 mm) for 8 mtr 200kg PSC Pole[ GALVANIZED]</t>
  </si>
  <si>
    <t>(LXXIII) Clamp for AB Switch Base Channel (50x6 mm) for 8 mtr 200kg PSC Pole[ NON GALVANIZED]</t>
  </si>
  <si>
    <t>(LXXIV) Clamp for AB Switch Base Channel (50x6 mm) for tublar Pole   [GALVANIZED]</t>
  </si>
  <si>
    <t>(LXXV) Clamp for AB Switch Base Channel (50x6 mm) for tublar Pole [NON GALVANIZED]</t>
  </si>
  <si>
    <t>(LXXVI) MS Channel (75x40x6 mm)for supporting H.G fuse &amp; L.A [GALVANIZED] (19.3 Kgs.)</t>
  </si>
  <si>
    <t>(LXXVII) MS Channel (75x40x6 mm)for supporting H.G fuse &amp; L.A [ NON GALVANIZED] (19.3 Kgs.)</t>
  </si>
  <si>
    <t>(C) 33kv Cross Bracing for D P Structure (50x50x6) [GALVANIZED] (64.3 Kgs.)</t>
  </si>
  <si>
    <t>(CI) 33 KV Cross bracing for DP Channel[ NON GALVANIZED] (64.3 Kgs.)</t>
  </si>
  <si>
    <t>(CII) 11 KV Cross bracing  for D P Structure[GALVANIZED] (51.7 Kgs.)</t>
  </si>
  <si>
    <t>(CIII) 11 KV Cross bracing  for D P Structure[NON GALVANIZED] (51.7 Kgs.)</t>
  </si>
  <si>
    <t>(LXXVIII) Clamp (50 x 6 mm) for Transformer base channel [GALVANIZED] (3.2 Kgs.)</t>
  </si>
  <si>
    <t>(LXXIX) Clamp (50 x 6 mm) for Transformer base channel [NON GALVANIZED] (3.2 Kgs.)</t>
  </si>
  <si>
    <t>(CIV) Clamp for Cross Bracing Set of 2 pair for 60kg Rail Pole[GALVANIZED] (1.872 Kgs. each)</t>
  </si>
  <si>
    <t>(CV) Clamp for cross bracing Set of 2 pair for 60kg Rail Pole[NON GALVANIZED] (1.872 Kgs. each)</t>
  </si>
  <si>
    <t>(LV) Back Clamp-A for Belting Angle (50x8) (1.872 Kgs. each)</t>
  </si>
  <si>
    <t>(LVI) Back Clamp-B for Belting Angle (50x8) (1.872 Kgs. each)</t>
  </si>
  <si>
    <t>(LXXX) Clamp (50 x 6 mm) for Transformer belting [ GALVANIZED] (1.872 Kgs.)</t>
  </si>
  <si>
    <t>(LXXXI) Clamp (50 x 6 mm) for Transformer belting [NON  GALVANIZED] (1.872 Kgs.)</t>
  </si>
  <si>
    <t>(LXXXII) Clamp (50 x 6 mm) for LT bus &amp; H.G fuse set [GALVANIZED] (1.872 Kgs.)</t>
  </si>
  <si>
    <t>(LXXXIII) Clamp (50 x 6 mm) for LT bus &amp; H.G fuse set [NON GALVANIZED] (1.872 Kgs.)</t>
  </si>
  <si>
    <t>(XCIV) D P Channel Clamp ( 40x6 mm ) flat 9 mtr 400kg PSC Pole[GALVANIZED] (1.92 Kgs.)</t>
  </si>
  <si>
    <t>(XCV) D P Channel Clamp ( 40x6 mm ) flat 9 mtr 400kg PSC Pole[  NON GALVANIZED] (1.92 Kgs.)</t>
  </si>
  <si>
    <t>(XCVI) D P Channel Clamp ( 40x6 mm ) flat 8 mtr 200kg PSC Pole[GALVANIZED] (1.08 Kgs.)</t>
  </si>
  <si>
    <t>(XCVII) D P Channel Clamp ( 40x6 mm ) flat 8 mtr 200kg PSC Pole[ NON GALVANIZED] (1.08 Kgs.)</t>
  </si>
  <si>
    <t>(XCII) D P Channel Clamp ( 40x6 mm ) flat for 60 kg Rail Pole[GALVANIZED] (1.92 Kgs.)</t>
  </si>
  <si>
    <t>(XCIII) D P Channel Clamp ( 40x6 mm ) flat for 60 kg Rail Pole[ NON GALVANIZED] (1.92 Kgs.)</t>
  </si>
  <si>
    <t>(XCVIII) D P Channel Clamp ( 40x6 mm ) flat for Tublar Pole[GALVANIZED] (1.8 Kgs.)</t>
  </si>
  <si>
    <t>(XCIX) D P Channel Clamp ( 40x6 mm ) flat for Tublar Pole[ NON GALVANIZED] (1.8 Kgs.)</t>
  </si>
  <si>
    <t>(CXXI) Angle/side Stay Clamp (50x6 mm) for 60kg Rail Pole [GALVANIZED] (1.92 Kgs.)</t>
  </si>
  <si>
    <t>(CXXII) Angle /Side Stay clamp (50x6 mm) for 60kg Rail Pole [NON GALVANIZED] (1.92 Kgs.)</t>
  </si>
  <si>
    <t>(CXXIII) Angle/side Stay Clamp ( 50x10 mm) for 9 mtr 400kg PSC Pole[GALVANIZED] (1.92 Kgs.)</t>
  </si>
  <si>
    <t>(CXXIV) Angle/side  Stay Clamp ( 50x10 mm) for 9 mtr 400kg PSC Pole[ NON GALVANIZED] (1.92 Kgs.)</t>
  </si>
  <si>
    <t>(CXXV) Angle/side  Stay Clamp ( 50x6 mm) for 8 mtr 200kg PSC Pole[GALVANIZED] (1.08 Kgs.)</t>
  </si>
  <si>
    <t>(CXXVI) Angle/side  Stay Clamp ( 50x6 mm) for 8 mtr 200kg PSC Pole[ NON GALVANIZED] (1.08 Kgs.)</t>
  </si>
  <si>
    <t>(CXX) Angle/side Stay Clamp (50x8 mm) for 13 Mtr. STP Pole [GALVANIZED] (2.1 Kgs.)</t>
  </si>
  <si>
    <t>(CXXVII) Angle/side Stay Clamp ( 50x6 mm) for Tublar Pole[GALVANIZED] (1.92 Kgs.)</t>
  </si>
  <si>
    <t>(CXXVIII) Angle/side  stay clamp (50 x 6 mm)for Tublar Pole[ NON GALVANIZED] (1.92 Kgs.)</t>
  </si>
  <si>
    <t>(CXXIX) clamp for G.I. Pipe (2.02 Kgs.)</t>
  </si>
  <si>
    <t>(CXXX) GI Flat (75x6 mm)[ GALVANIZED] (1.1 Kgs.)</t>
  </si>
  <si>
    <t>(CXXXI) MS Flat (75x6 mm)[ NON GALVANIZED] (1.1 Kgs.)</t>
  </si>
  <si>
    <t>(CXXXII) Earth clamp for earthwire (50 x 6 mm)[GALVANIZED] (1.8 Kgs.)</t>
  </si>
  <si>
    <t>(CXXXIII) Earth clamp for earthwire (50 x 6 mm)[ NON GALVANIZED] (1.8 Kgs.)</t>
  </si>
  <si>
    <t>(CVI) Clamp for Cross Bracing Set of 2 pair for 9 mtr 400kg PSC Pole[GALVANIZED] (1.3 Kgs.)</t>
  </si>
  <si>
    <t>(CVII) Clamp for Cross Bracing Set of 2 pair for 9 mtr 400kg PSC Pole[ NON GALVANIZED] (1.3 Kgs.)</t>
  </si>
  <si>
    <t>(CIX) Clamp for Cross bracing Set of 2 Pair for 8 mtr 200kg PSC pole NON [GALVANIZED] (1.2 Kgs.)</t>
  </si>
  <si>
    <t>(CVIII) Clamp for Cross bracing Set of 2 Pair for 8 mtr 200kg PSC pole[GALVANIZED] (1.2 Kgs.)</t>
  </si>
  <si>
    <t>(CX) Clamp for Cross Bracing Set of 2 pair for Tublar Pole[GALVANIZED] (1.75 Kgs.)</t>
  </si>
  <si>
    <t>(CXI) Clamp for Cross Bracing Set of 2 pair for Tublar Pole[ NON GALVANIZED] (1.75 Kgs.)</t>
  </si>
  <si>
    <t>(CXIV) Support clamp for Cross Bracing for 9 mtr 400kg PSC Pole[GALVANIZED] (2.33 Kgs. each)</t>
  </si>
  <si>
    <t>(CXV) Support clamp for Cross Bracing for 9 mtr 400kg PSC Pole[ NON GALVANIZED] (2.33 Kgs. Each)</t>
  </si>
  <si>
    <t>(LXXXVI) D P Channel Support Clamp ( 50x6 mm) feet ( 1 pair = 1 set ) for 9 mtr 400kg PSC Pole[GALVANIZED] (1.5 Kgs. each)</t>
  </si>
  <si>
    <t>(LXXXVII) D.P Channel support clamp (50x6 mm)for 9 mtr 400kg PSC Pole[NON GALVANIZED] (1.5 Kgs. each)</t>
  </si>
  <si>
    <t>(LXXXIV) D P Channel Support Clamp ( 50x6 mm) feet (1 pair = 1 set) for 60kg Rail Pole[GALVANIZED] (2.25 Kgs. each)</t>
  </si>
  <si>
    <t>(LXXXV) D.P Channel support clamp (50x6 mm)) for 60kg Rail Pole  [NON GALVANIZED] (2.25 Kgs. each)</t>
  </si>
  <si>
    <t>(LXXXVIII) D P Channel Support Clamp ( 50x6 mm) feet ( 1 pair = 1 set ) for 8 mtr 200kg PSC Pole[GALVANIZED] (1.1 Kgs. each)</t>
  </si>
  <si>
    <t>(LXXXIX) D.P Channel support clamp (50x6 mm)for 8 mtr 200kg PSC Pole [NONGALVANIZED] (1.1 Kgs. each)</t>
  </si>
  <si>
    <t>(XC) D P Channel Support Clamp ( 50x6 mm) feet ( 1 pair = 1 set ) for Tublar Pole[GALVANIZED] (4.5 Kgs. each)</t>
  </si>
  <si>
    <t>(XCI) D P Channel Support Clamp ( 50x6 mm) feet ( 1 pair = 1 set ) for Tublar Pole [NON GALVANIZED] (4.5 Kgs. each)</t>
  </si>
  <si>
    <t>(CXVI) Support clamp for Cross Bracing for 8 mtr 200kg PSC Pole[GALVANIZED] (1.68 Kgs. each)</t>
  </si>
  <si>
    <t>(CXVII) Support clamp for Cross Bracing for 8 mtr 200kg PSC Pole[NON GALVANIZED] (1.68 Kgs. each)</t>
  </si>
  <si>
    <t>(CXVIII) Support clamp for Cross Bracing for  Tublar Pole[GALVANIZED] (2.1 Kgs. each)</t>
  </si>
  <si>
    <t>(CXIX) Support clamp for Cross Bracing for  Tublar Pole[NON GALVANIZED] (2.1 Kgs. each)</t>
  </si>
  <si>
    <t>(CXII) Support clamp for Cross Bracing for 60kg Rail Pole[GALVANIZED] (2.5 Kgs. each)</t>
  </si>
  <si>
    <t>(CXIII) Support clamp for Cross Bracing for 60kg Rail Pole[ NON GALVANIZED] (2.5 Kgs. each)</t>
  </si>
  <si>
    <t>(CXLI) LT Back clamp (50 x 6 mm) for LT angle[GALVANIZED] (0.55 Kgs. each)</t>
  </si>
  <si>
    <t>(CXLII) LT Back clamp (50 x 6 mm) for LT angle[ NON GALVANIZED] (0.55 Kgs. each)</t>
  </si>
  <si>
    <t>(CXXXIV) MS Angle for LT Distribution bus (50x50x6 mm) [GALVANIZED]</t>
  </si>
  <si>
    <t>(CXXXV) MS Angle for L T distribution bus (50x50x6 mm)[ NON GALVANIZED]</t>
  </si>
  <si>
    <t>(CXXXVIII) LT Angle Bracket (50x50x6 mm)[GALVANIZED]</t>
  </si>
  <si>
    <t>(CXXXIX) LT Angle bracket (50x50x6 mm)[ NON GALVANIZED]</t>
  </si>
  <si>
    <t>(CXL) Pole clamp for I hook B type (0.8 Kgs. each)</t>
  </si>
  <si>
    <t>(I) 11 KV XLPE HT AB Cable 3Cx185mm2+240mm2 bare messenger</t>
  </si>
  <si>
    <t>(II) 11 KV XLPE HT AB Cable 3Cx185mm2+150mm2 bare messenger</t>
  </si>
  <si>
    <t>(III) 11 KV XLPE HT AB Cable 3Cx150mm2+120mm2 bare messenger</t>
  </si>
  <si>
    <t>(IV) 11kV XLPE HT AB Cable 3cx120 mm2 + 95mm2 bare messenger</t>
  </si>
  <si>
    <t>(V) 11 KV XLPE HT AB Cable 3Cx95mm2+80mm2 bare messenger</t>
  </si>
  <si>
    <t>(VI) 11 KV XLPE HT AB Cable 3Cx70mm2+70mm2 bare messenger</t>
  </si>
  <si>
    <t>(VII) 11 KV XLPE HT AB Cable 3Cx50mm2+70mm2 bare messenger</t>
  </si>
  <si>
    <t>(VIII) 11 KV XLPE HT AB Cable 3Cx35mm2+70mm2 bare messenger</t>
  </si>
  <si>
    <t>(IX) 11 KV XLPE HT AB Cable 3Cx35mm2+35mm2 bare messenger</t>
  </si>
  <si>
    <t>(X) LT XLPE AB cable 3Cx120+1Cx70+1Cx16 mm2</t>
  </si>
  <si>
    <t>(XI) LT XLPE AB Cable 3Cx95 sqmm + 1x70 sqmm+1x70 sq mm</t>
  </si>
  <si>
    <t>(XII) LT XLPE AB cable 3Cx95+1Cx70+1Cx16 mm2</t>
  </si>
  <si>
    <t>(XIII) LT XLPE AB cable 3x70+1x50+1x16 (Street Light) mm2</t>
  </si>
  <si>
    <t>(XIV) LT XLPE AB Cable 3Cx50 sqmm + 1x35 sqmm+1x16 sq mm</t>
  </si>
  <si>
    <t>(XV) LT XLPE AB Cable 3x50+1x25+1x35 mm2</t>
  </si>
  <si>
    <t>(XVI) LT XLPE AB Cables 1x16(ph) + 1x25 (Bare condustor + 1x16 (Insulated Street Lighting) mm2</t>
  </si>
  <si>
    <t>(XVII) LT XLPE AB Cable 3Cx120+70mm2</t>
  </si>
  <si>
    <t>(XVIII) LT XLPE AB Cable 3Cx95+70mm2</t>
  </si>
  <si>
    <t>(XIX) LT XLPE AB Cable 3Cx50+35mm2</t>
  </si>
  <si>
    <t xml:space="preserve">(XX) LT XLPE AB Cable 3Cx35+25mm2 </t>
  </si>
  <si>
    <t>(XXI) LT XLPE AB Cable 3Cx25+25mm2</t>
  </si>
  <si>
    <t>(XXII) LT XLPE AB Cable 3Cx16+25mm2</t>
  </si>
  <si>
    <t>(XXIII) LT XLPE AB Cable 1Cx16+25mm2 Single phase</t>
  </si>
  <si>
    <t>(I) 11 kV AB Cable Straight thru' joint kit suitable for 35-70 sqmm</t>
  </si>
  <si>
    <t>(II) 11 kV AB Cable Straight thru' joint kit suitable for 95-120 sqmm</t>
  </si>
  <si>
    <t>(III) 11 kV ABC Termination kit 35-70 sqmm</t>
  </si>
  <si>
    <t>(IV) 11 kV ABC Termination kit 95-120 sqmm</t>
  </si>
  <si>
    <t>(V) LT Pre insulated mid span joint suitable 25 mm2 phases</t>
  </si>
  <si>
    <t>(VI) LT Pre insulated mid span joint suitable 35 mm2 phases</t>
  </si>
  <si>
    <t>(VII) LT Pre insulated mid span joint suitable 50 mm2 phases</t>
  </si>
  <si>
    <t>(VIII) LT Pre insulated mid span joint suitable 70 mm2 Phases</t>
  </si>
  <si>
    <t>(IX) LT Pre insulated mid span joint suitable 95 mm2 Phases</t>
  </si>
  <si>
    <t>(X) LT Pre insulated mid span joint suitable 120 mm2 Phases</t>
  </si>
  <si>
    <t>(XI) Pre insulated mid span joint suitable for 25 mm2 Neutral messenger</t>
  </si>
  <si>
    <t>(XII) Pre insulated mid span joint suitable for 35 mm2 Neutral messenger</t>
  </si>
  <si>
    <t>(XIII) Pre insulated mid span joint suitable for 50 mm2 Neutral messenger</t>
  </si>
  <si>
    <t>(XIV) Insulation Piercing Connector for DB charging</t>
  </si>
  <si>
    <t>(XV) Insulation piercing connector branching suitable for T Joints</t>
  </si>
  <si>
    <t>(XVI) Piercing Connector for LT AB Cable</t>
  </si>
  <si>
    <t>(XIX) Satellite Connector</t>
  </si>
  <si>
    <t>(XX) LT AB Cable accessory, 1.1Mtr. Stainless steel strap IF207(20x0.7)</t>
  </si>
  <si>
    <t>(XXI) Buckle for strap</t>
  </si>
  <si>
    <t>(XXII) Suspension clamp with eyehook</t>
  </si>
  <si>
    <t xml:space="preserve">(XXIII) Suspension Clamp Suitable for 25 -70 Sqmm BareMessenger (Including 1 No. Suspension Clamp with Bracket + 1.5 Mtr SS Strap + 2 Nos. SS buckle)  </t>
  </si>
  <si>
    <t xml:space="preserve">(XXIV)  Suspension Clamp Suitable for 35 -95 Sqmm Bare Messenger (Including 1 No. Suspension Clamp with Bracket + 1.5 Mtr SS Strap + 2 Nos. SS buckle)  </t>
  </si>
  <si>
    <t xml:space="preserve">(XXV)  Suspension Clamp Suitable for 95 -150 Sqmm Bare Messenger (Including 1 No. Suspension Clamp with Bracket + 1.5 Mtr SS Strap + 2 Nos. SS buckle)  </t>
  </si>
  <si>
    <t>(XXVI) Dead end clamp with eyehook</t>
  </si>
  <si>
    <t xml:space="preserve">(XXVIII)  Dead End Clamp Suitable for 70 -95 Sqmm Bare Messenger (Including 1 No. Dead End Bracket + 1 No. Dead End + 1.5 Mtr SS Strap + 2 Nos. SS buckle)  </t>
  </si>
  <si>
    <t xml:space="preserve">(XXIX)  Dead End Clamp Suitable for 95 -150 Sqmm Bare Messenger (Including 1 No. Dead End Bracket + 1 No. Dead End + 1.5 Mtr SS Strap + 2 Nos. SS buckle)  </t>
  </si>
  <si>
    <t>(XXX) Dead end clamp assembly suitable upto 25 sq.mm bare messenger (01 dead end clamp with bracket, 2 mtr. Stainless steel straps, 02 nos. buckles)</t>
  </si>
  <si>
    <t xml:space="preserve">(XXXI) suspension clamp assembly suitable for 95 mm2 bare messenger (01 nos. suspension clamp with bracket, 2 mtr. Stainless stell straps 02 nos. buckles </t>
  </si>
  <si>
    <t>(XXXII) Service main anchor clamp for proper support of service cable(4mm2 and 10 mm2)</t>
  </si>
  <si>
    <t>(XXXIII) Eye Hook</t>
  </si>
  <si>
    <t>(XXXIV) Stainless Steel Strip of 20mmX1mmx1000mm  with Buckle Clip</t>
  </si>
  <si>
    <t>(XV) 11 KV XLPE Cable 3 core 400mm2 (Armoured)</t>
  </si>
  <si>
    <t>(XVI) 11 KV XLPE Cable 3 Core 300mm2 (Armoured)</t>
  </si>
  <si>
    <t>(XVII) 11 KV XLPE Cable 3 Core 240 mm2 (Armoured)</t>
  </si>
  <si>
    <t>(XVIII) 11 KV XLPE Cable 3 Core 185mm2 (Armoured)</t>
  </si>
  <si>
    <t>(XIX) 11 KV XLPE Cable 3 Core 150mm2 (Armoured)</t>
  </si>
  <si>
    <t>(XX) 11 KV XLPE Cable 3 Core 120mm2 (Armoured)</t>
  </si>
  <si>
    <t>(XXI) 11 KV XLPE Cable 3 Core 95mm2 (Armoured)</t>
  </si>
  <si>
    <t>(XXII) 11 KV XLPE Cable 3 Core 70mm2 (Armoured)</t>
  </si>
  <si>
    <t>(XXIII) 11 KV XLPE Cable 3 Core 50mm2 (Armoured)</t>
  </si>
  <si>
    <t>(XXIV) 11 KV XLPE Cable 3 Core 25mm2 (Armoured)</t>
  </si>
  <si>
    <t>(XXV) Power Cable for DT Meter 120 sq.mm unarmoured</t>
  </si>
  <si>
    <t>(XXVI) Power Cable for DT Meter 240 sq.mm unarmoured</t>
  </si>
  <si>
    <t xml:space="preserve">(XXVII) LT XLPE cable 4 Core 16 mm2 (Armoured) </t>
  </si>
  <si>
    <t>(XXVIII) LT XLPE Cable 4 Core 16mm2 (UnArmoured)</t>
  </si>
  <si>
    <t>(XXIX) LT XLPE Cable 4 Core 25mm2 (Armoured)</t>
  </si>
  <si>
    <t>(XXX) LT XLPE Cable 3.5 Core 300mm2 (Armoured)</t>
  </si>
  <si>
    <t>(XXXI) LT XLPE Cable 3.5 Core 185mm2 (Armoured)</t>
  </si>
  <si>
    <t>(XXXII) LT XLPE Cable 3.5 Core 120mm2 (Armoured)</t>
  </si>
  <si>
    <t>(XXXIII) LT XLPE Cable 3.5 core 95 mm2 (Armoured)</t>
  </si>
  <si>
    <t>(XXXIV) LT XLPE Cable 3.5 Core 50mm2 (Armoured)</t>
  </si>
  <si>
    <t>(XXXV) LT XLPE Cable 3.5 Core 25mm2 (Armoured)</t>
  </si>
  <si>
    <t>(XXXVI) LT XLPE Cable 2 Core 16 mm2 (Armoured)</t>
  </si>
  <si>
    <t>(XXXVII) LT XLPE Cable 2 Core 10mm2 (Armoured)</t>
  </si>
  <si>
    <t>(XXXVIII) LT XLPE Cable 2 Core 6mm2 (Armoured)</t>
  </si>
  <si>
    <t>(XL) LT XLPE Single Core Cable 95 mm2 (Armoured)</t>
  </si>
  <si>
    <t>(XLI) LT XLPE Single Core Cable 50 mm2 (Armoured)</t>
  </si>
  <si>
    <t>(XLII) LT XLPE Single Core Cable 25 mm2 (Armoured)</t>
  </si>
  <si>
    <t>(XLIII) LT XLPE cable 3.5 core 35 Sq. mm. (Armoured)</t>
  </si>
  <si>
    <t>(XLIV) LT XLPE cable 3.5 core 70 Sq. mm. (Armoured)</t>
  </si>
  <si>
    <t>(XLV) LT XLPE single core unarmoured 1 x 400 sqmm</t>
  </si>
  <si>
    <t>(V) 33 KV 3-core heat shrikable straight through Cable jointing kit for 150-95 mm2</t>
  </si>
  <si>
    <t>(VI) 33 KV 3-core heat shrikable straight through Cable jointing kit for 70-35 mm2</t>
  </si>
  <si>
    <t>(VII) 33 kV  termination kit for 1Core x 400mm2</t>
  </si>
  <si>
    <t>(VIII) 33 KV 3-core heat shrinkable Out door type Cable termination kit for 400mm2</t>
  </si>
  <si>
    <t>(IX) 33 KV 3-core heat shrinkable Out door type Cable termination kit for 300 mm2</t>
  </si>
  <si>
    <t>(X) 33 KV 3-core heat shrinkable Out door type Cable termination kit for 240 mm2</t>
  </si>
  <si>
    <t>(XI) 33 KV 3-core heat shrinkable Out door type Cable termination kit for 185 mm2</t>
  </si>
  <si>
    <t>(XII) 33 KV 3-core heat shrinkable Out door type Cable termination kit for 120 mm2</t>
  </si>
  <si>
    <t>(XIII) 33 KV 3-core heat shrikable Out door Cable termination  kit for 95-70 mm2</t>
  </si>
  <si>
    <t>(XIV) 33 KV 3-core heat shrikable Indoor Cable termination  kit for 400mm2</t>
  </si>
  <si>
    <t>(XV) 33 KV 3-core heat shrikable Indoor Cable termination  kit for 300 mm2</t>
  </si>
  <si>
    <t>(XVI) 33 KV 3-core heat shrikable Indoor Cable termination  kit for 240 mm2</t>
  </si>
  <si>
    <t>(XVII) 33 KV 3-core heat shrikable Indoor Cable termination  kit for 185 mm2</t>
  </si>
  <si>
    <t>(XVIII) 33 KV 3-core heat shrikable Indoor Cable termination  kit for 120 mm2</t>
  </si>
  <si>
    <t>(XIX) 33 KV 3-core heat shrikable Indoor Cable termination  kit for 95-70 mm2</t>
  </si>
  <si>
    <t>(XX) 33 KV 3-core heat shrikable Indoor Cable termination  kit for 50-25 mm2</t>
  </si>
  <si>
    <t>(XXI) In door Heat Shrink type Cable Termination kit 11kV HT XLPECable-1Cx 630 sqmm (armoured)</t>
  </si>
  <si>
    <t>(XXII) Out door Heat Shrink type Cable termination kit  11kV HT XLPECable-1Cx 630 sqmm (armoured)</t>
  </si>
  <si>
    <t>(XXIII) 11 KV 3-core heat shrinkable Straight through Cable Jointing kit 400 mm2</t>
  </si>
  <si>
    <t>(XXIV) 11 KV  3-core heat shrinkable Straight through Cable Jointing kit 300 mm2</t>
  </si>
  <si>
    <t>(XXV) 11 KV  3-core heat shrinkable Straight through Cable Jointing kit 240 mm2</t>
  </si>
  <si>
    <t>(XXVI) 11 KV  3-core heat shrinkable Straight through Cable Jointing kit 185 mm2</t>
  </si>
  <si>
    <t>(XXVII) 11 KV  3-core heat shrinkable Straight through Cable Jointing kit 95-150 mm2</t>
  </si>
  <si>
    <t>(XXVIII) 11 KV  3-core heat shrinkable Straight through Cable Jointing kit 70-35 mm2</t>
  </si>
  <si>
    <t>(XXIX) 11 KV  3-core heat shrinkable Indoor Cable Jointing/termination kit 400 mm2</t>
  </si>
  <si>
    <t>(XXX) 11 KV  3-core heat shrinkable Indoor Cable Jointing/termination kit 300 mm2</t>
  </si>
  <si>
    <t>(XXXI) 11 KV  3-core heat shrinkable Indoor Cable Jointing/termination kit 240 mm2</t>
  </si>
  <si>
    <t>(XXXII) 11 KV 3-core heat shrinkable Indoor Cable Jointing/termination  kit 120-185 mm2</t>
  </si>
  <si>
    <t>(XXXIII) 11 KV 3-core heat shrinkable Indoor Cable Jointing/termination kit 95-50 mm2</t>
  </si>
  <si>
    <t>(XXXIV) 11 KV 3-core heat shrinkable Outdoor Cable Jointing/termination kit 400 mm2</t>
  </si>
  <si>
    <t>(XXXV) 11 KV  3-core heat shrinkable Outdoor Cable Jointing/termination kit 300 mm2</t>
  </si>
  <si>
    <t>(XXXVI) 11 KV  3-core heat shrinkable Outdoor Cable Jointing/termination kit 240 mm2</t>
  </si>
  <si>
    <t>(XXXVII) 11 KV  3-core heat shrinkable Outdoor Cable Jointing/termination kit 120-185 mm2</t>
  </si>
  <si>
    <t>(XXXVIII) 11 KV  3-core heat shrinkable Outdoor Cable Jointing/termination kit 95-50 mm2</t>
  </si>
  <si>
    <t>(III) 11 KV VCB, Outdoor type, 1250 A, 25 KA for 3 sec. rupturing capacity wth C&amp;R Panel.
CT 1200-600-300/5-5A, 2 Core,15VA, 5P10 for protection, Accuracy 0.5, 10VA for metering. P.T. 11 KV/110V, Accuracy class 0.5, 30 VA with metering system in Panel</t>
  </si>
  <si>
    <t>(VI) 11 KV Isolator 630 Amp, 3 Phase, with Earth Switch</t>
  </si>
  <si>
    <t>(VII) 11 KV Isolator 630 Amp, 3 Phase, without Earth Switch</t>
  </si>
  <si>
    <t>(IV) 11 KV 3 pin type, 3 Phase, AB switch 630 Amp (Porcelain Type)</t>
  </si>
  <si>
    <t>(III) Structure for 33 KV Isolator (Galvanised)</t>
  </si>
  <si>
    <t>(IV) Structure for 11 KV Isolator (Galvanised)</t>
  </si>
  <si>
    <t>(VII) Structure for 33 KV PT (Non-Galvanised)</t>
  </si>
  <si>
    <t>(IX) Structure for 11 KV PT (Non-Galvanised)</t>
  </si>
  <si>
    <t>(VII) 11 KV CT Outdoor Oil immersed type, 3 Core, 600-300/5-5-1Amp, Class 0.5 for differential protection</t>
  </si>
  <si>
    <t xml:space="preserve">(VIII) 11 KV CT 800-400/5-5A, 2 Core, 15VA , 5P10 for Protection, 10VA,  0.5 Accuracy for metering </t>
  </si>
  <si>
    <t xml:space="preserve">(IX) 11 KV CT 400-200/5-5A, 2 Core, 15VA , 5P10 for Protection, 10VA,  0.5 Accuracy for metering </t>
  </si>
  <si>
    <t xml:space="preserve">(X) 11 KV CT 300-150/5-5A, 2 Core, 15VA , 5P10 for Protection, 10VA,  0.5 Accuracy for metering </t>
  </si>
  <si>
    <t xml:space="preserve">(XI) 11 KV CT 200-100/5-5A, 2 Core, 15VA , 5P10 for Protection, 10VA,  0.5 Accuracy for metering </t>
  </si>
  <si>
    <t>(XII) 33/√3/110/√3/110/√3 PT (Core 1:0.5S, Core2:3P)</t>
  </si>
  <si>
    <t>(XIII) 11/√3/110/√3/110/√3 PT (Core 1:0.5S, Core2:3P)</t>
  </si>
  <si>
    <t>(I) 33 KV VCB, 1250 Amp., Outdoor Type, 26.3 KA for 1 sec rpturing capacty , with CR pannel, &amp; C.T. Ratio 1200-600-300/1-1A, 2 Core, 15VA, 5P10  for protection, Accuracy 0.5, 10VA for metering. PT 33KV / 110V, Accuracy class 0.5, VA Burden 50VA, with metering system in Panel with numeric Relay announciator</t>
  </si>
  <si>
    <t>(II) 33 kV outdoor type oil immersed CT-PT combined metering Unit 0.5s accuracy class for CT and 0.5S accuracy class for PT of different capacity</t>
  </si>
  <si>
    <t>(III) 33 KV, Three phase three wire/Three Phase Four Wire, Accuracy class 0.2s, DLMS Compliant ABT Meter ( Modular rack-mounted ) of different capacity</t>
  </si>
  <si>
    <t>(IV) 33 KV, Three phase three wire/Three Phase Four Wire, Accuracy class 0.2s, DLMS Compliant ABT Meter  (projection type  ) of different capacity</t>
  </si>
  <si>
    <t>(I) 33 KV Metering Cubicle  with PT &amp; CT ,0.5s accuracy class for CT and 0.5S accuracy class for PT of different capacity</t>
  </si>
  <si>
    <t xml:space="preserve">(X) Trivector Energy Meter of 800/5 Amp </t>
  </si>
  <si>
    <t>(XLI) PVC Cable gland sizes 20 mm,</t>
  </si>
  <si>
    <t>(XLII) PVC Cable gland sizes 25 mm,</t>
  </si>
  <si>
    <t>(XLIII) PVC Cable gland sizes 32 mm</t>
  </si>
  <si>
    <t>(XLIV) PVC Cable gland sizes 40 mm</t>
  </si>
  <si>
    <t>(XLV) PVC Cable gland sizes 50 mm</t>
  </si>
  <si>
    <t>(XLVI) PVC Cable gland sizes 63 mm</t>
  </si>
  <si>
    <t>(XLVII) PVC Cable gland sizes 75 mm</t>
  </si>
  <si>
    <t xml:space="preserve">(XLVIII) Single Phase Whole Current Smart Meter (5-30 Amp) with RF communication Module (Excl. NIC Card) incl. Polycarbonate Meter Box </t>
  </si>
  <si>
    <t xml:space="preserve">(XLIX) Three Phase Whole Current Smart Meter (10-50 Amp) with RF communication Module (Excl. NIC Card) incl. Polycarbonate Meter Box </t>
  </si>
  <si>
    <t xml:space="preserve">(L) Three Phase Whole Current Smart Meter (20-100 Amp) with RF communication Module (Excl. NIC Card) incl. Polycarbonate Meter Box </t>
  </si>
  <si>
    <t xml:space="preserve">(LI) LT Three Phase CT Operated Smart Tri Vector Meter with RF communication Module (Excl. NIC Card) for consumer incl. SMC Double Chambered Meter Box with embeded CT (CT Ratio 100/5 Amp) </t>
  </si>
  <si>
    <t xml:space="preserve">(LII) LT Three Phase CT Operated Smart Tri Vector Meter with RF communication Module (Excl. NIC Card) for consumer incl. SMC Double Chambered Meter Box with embeded CT (CT Ratio 200/5 Amp) </t>
  </si>
  <si>
    <t xml:space="preserve">(LIII) LT Three Phase CT Operated Smart Tri Vector Meter with RF communication Module (Excl. NIC Card) for consumer incl. SMC Double Chambered Meter Box with embeded CT (CT Ratio -/5 Amp) </t>
  </si>
  <si>
    <t>(LIV) HT Three Phase CT Operated Smart Tri Vector Meter with RF communication Module (Excl. NIC Card) for Feeder (CT Raio -/5Amp)</t>
  </si>
  <si>
    <t>(LV) HT Three Phase CT Operated Smart Tri Vector Meter with RF communication Module (Excl. NIC Card) for consumer incl. meter Box (CT Raio -/5Amp)</t>
  </si>
  <si>
    <t>(LVI) Field Routers/Collectors/DCU along with installation Clamp and Accessories- Complete</t>
  </si>
  <si>
    <t>(LVII) Network Interface Card (NIC) for Smart Meter</t>
  </si>
  <si>
    <t>(LVIII) Centralized management Console with single 24" LED Monitor</t>
  </si>
  <si>
    <t>(LIX) Work Station Consoles with dual 24" LED Monitor along with Operating System, antivirus &amp; License</t>
  </si>
  <si>
    <t>(LX) Network Laserjet (B/W) Photocopy, scanning and Printing</t>
  </si>
  <si>
    <t>(LXI) A4 Size inkjet/ Bubble jet printer</t>
  </si>
  <si>
    <t>(LXII) A3 Size inkjet Color printer/ All in One Color laserjet Printer</t>
  </si>
  <si>
    <t xml:space="preserve">(LXII) L.T. CT  ratio 50/5A, 5VA, 0.5 Accuracy for metering, Epoxy casted </t>
  </si>
  <si>
    <t xml:space="preserve">(LXII) L.T. CT  ratio 100/5A, 5VA, 0.5 Accuracy for metering, Epoxy casted </t>
  </si>
  <si>
    <t xml:space="preserve">(LXII) L.T. CT  ratio 200/5A, 5VA, 0.5 Accuracy for metering, Epoxy casted </t>
  </si>
  <si>
    <t xml:space="preserve">(LXII) L.T. CT  ratio 300/5A, 5VA, 0.5 Accuracy for metering, Epoxy casted </t>
  </si>
  <si>
    <t xml:space="preserve">(LXII) L.T. CT  ratio 400/5A, 5VA, 0.5 Accuracy for metering, Epoxy casted </t>
  </si>
  <si>
    <t xml:space="preserve">(LXII) L.T. CT  ratio 500/5A, 5VA, 0.5 Accuracy for metering, Epoxy casted </t>
  </si>
  <si>
    <t xml:space="preserve">(LXII) L.T. CT  ratio 600/5A, 5VA, 0.5 Accuracy for metering, Epoxy casted </t>
  </si>
  <si>
    <t xml:space="preserve">(LXII) L.T. CT  ratio 800/5A, 5VA, 0.5 Accuracy for metering, Epoxy casted </t>
  </si>
  <si>
    <t>(XXXIX) LT XLPE Cable 1Cx120 sqmm (Armoured)</t>
  </si>
  <si>
    <t>As per weight</t>
  </si>
  <si>
    <t>(XI) Structure for Post Insulator for  11KV (Galvanised)</t>
  </si>
  <si>
    <t>(XII) Structure for Post Insulator for 33 KV [Galvanized]</t>
  </si>
  <si>
    <t>(XIII) Structure for 33 KV HG fuse set (Non-Galvanised)</t>
  </si>
  <si>
    <t>(XIV) Structure for 33 KV HG fuse set [Galvanized]</t>
  </si>
  <si>
    <t>(XV) A swing bus structure</t>
  </si>
  <si>
    <t>(XVI) Gantry Column, Girder structures for 33/11 KV PSS for single Transformer [Galvanized]</t>
  </si>
  <si>
    <t>(XVII) 'A' structures for top mounted AB switch on 33 KV Bus [Galvanized]</t>
  </si>
  <si>
    <t>(XVIII) 'A' structures for top mounted AB switch on 11 KV Bus [Galvanized]</t>
  </si>
  <si>
    <t>(XX) GI Base Plate for 33KV (500x500x10 mm) Avg weight 19.6kg/plate</t>
  </si>
  <si>
    <t>(XIX) 'A' Structures for 11 KV Take off with top mounted AB Switch and provision of Lightening Arrester [Galvanized]</t>
  </si>
  <si>
    <t>(XXI) Stone Base plate for 11 KV, DSS, LT</t>
  </si>
  <si>
    <t>JBVNL SOR 2018-19 (Due to change in Specification)</t>
  </si>
  <si>
    <t>JBVNL SOR 2018-19 (Typo-graphhical Error Corrected)</t>
  </si>
  <si>
    <t>MP SOR 2019-20 (Rates in Previous Cost Data very Low)</t>
  </si>
  <si>
    <t>DHBVN SOR 2020-21 (Rates in Previous Cost Data very Low)</t>
  </si>
  <si>
    <t>Distribution Board</t>
  </si>
  <si>
    <t>Pipe Connector</t>
  </si>
  <si>
    <t>Copper Control Cable</t>
  </si>
  <si>
    <t>Capacitor Bank</t>
  </si>
  <si>
    <t>AB Switch Contact</t>
  </si>
  <si>
    <t>SCADA Related Materials</t>
  </si>
  <si>
    <t>Feeder Pillar / SMDB / Distribution Board</t>
  </si>
  <si>
    <t>225 Sq mm</t>
  </si>
  <si>
    <t>Aluminium End Terminal Lugs</t>
  </si>
  <si>
    <t>120 sqmm</t>
  </si>
  <si>
    <t>300 sqmm</t>
  </si>
  <si>
    <t>10 Sq mm</t>
  </si>
  <si>
    <t>Over head Distance to Fault Locator (Offline) with signature analyser. A)Accessories &amp; Laptop as per latest technical specifications</t>
  </si>
  <si>
    <t>Tower line for river crossings</t>
  </si>
  <si>
    <t>JBVNL SOR 2018-19 (With 9% escalation from 2018)</t>
  </si>
  <si>
    <t>Market Rate (New Item)</t>
  </si>
  <si>
    <t>(II) 33 KV Polymer  Pin Insulators 10 KN with GI PIN and nut &amp; washer</t>
  </si>
  <si>
    <t>(III) 33 kV Disc Insulator (Polymer Type) 90 KN with H/W fitting and nut &amp; washer</t>
  </si>
  <si>
    <t>Diesel Generator sets(Three Phase) with AMF Panel</t>
  </si>
  <si>
    <t>Transformer Repairing Items</t>
  </si>
  <si>
    <t>Covered Conductor &amp; accessories</t>
  </si>
  <si>
    <t>Mtr</t>
  </si>
  <si>
    <t>Energy Department SOR Adopted</t>
  </si>
  <si>
    <t>(XXVIII) Transformer testing bench panel for 10 kVA to 500 kVA distribution transformer with its Installation &amp; Commissioning</t>
  </si>
  <si>
    <t xml:space="preserve">(XXIV)Single Phase &amp; Three Phase Meter Automatic Testing Bench for 20 positions (0.02S Class RSM)  </t>
  </si>
  <si>
    <t>(IV) Transformer Oil filtering machine- 500 GPH</t>
  </si>
  <si>
    <t>As per IEEMA Calculation</t>
  </si>
  <si>
    <t>Through Open Tender</t>
  </si>
  <si>
    <t>Average (Newly Introduced)</t>
  </si>
  <si>
    <t xml:space="preserve">MP Cost Data </t>
  </si>
  <si>
    <t xml:space="preserve">(XXVII)  Dead End Clamp Suitable for 25 -70 Sqmm Bare Messenger (Including 1 No. Dead End Bracket + 1 No. Dead End + 1.5 Mtr SS Strap + 2 Nos. SS buckle)  </t>
  </si>
  <si>
    <t>(XVIII) Insulation piercing connector-Type-II (main 16-120 mm2 &amp; tap 16-120 sq mm)</t>
  </si>
  <si>
    <t>(XVII) Insulation piercing connector-Type-I (main 16-95 mm2 &amp; tap 4-50 mm2)</t>
  </si>
  <si>
    <t>(XXXIII) Supply &amp; Installation of Battery bank of 2 Volt 300 AH VRLA cells mounted on rack with insulated copper terminal connectors &amp; nut boly (each set of battery bank consist of 204 nos. VRLA cells)</t>
  </si>
  <si>
    <t>The interested party i.e the quotationer shall quote price in the following format:
BASIC RATE OF MATERIALS FOR ……………………………………….</t>
  </si>
  <si>
    <t>Specifications</t>
  </si>
  <si>
    <t>Conforming relevant IS specification(s)</t>
  </si>
  <si>
    <t>Annexure-I</t>
  </si>
  <si>
    <t>(I) 11/0.433 KV Distribution Transformer 500 KVA, Copper wound, CRGO M4 Core ONAN; BIS Level 1</t>
  </si>
  <si>
    <t>(II) 11/0.433 KV Distribution Transformer 500 KVA, Copper wound, CRGO M4 Core ONAN; BIS Level 2</t>
  </si>
  <si>
    <t>(III) 11/0.433 KV Distribution Transformer 500 KVA, Copper wound, CRGO M4 Core ONAN; BIS Level 3</t>
  </si>
  <si>
    <t>(IV) 11/0.433 KV Distribution Transformer 500 KVA, Copper wound, CRGO M4 Core ONAN; BIS Level 4</t>
  </si>
  <si>
    <t>(V) 11/0.433 KV Distribution Transformer 500 KVA, Copper wound, CRGO M4 Core ONAN; BIS Level 5</t>
  </si>
  <si>
    <t>(VI) 11/0.433 KV Distribution Transformer 400 KVA, Copper wound, CRGO M4 Core ONAN; BIS Level 1</t>
  </si>
  <si>
    <t>(VII) 11/0.433 KV Distribution Transformer 400 KVA, Copper wound, CRGO M4 Core ONAN; BIS Level 2</t>
  </si>
  <si>
    <t>(VIII) 11/0.433 KV Distribution Transformer 400 KVA, Copper wound, CRGO M4 Core ONAN; BIS Level 3</t>
  </si>
  <si>
    <t>(IX) 11/0.433 KV Distribution Transformer 400 KVA, Copper wound, CRGO M4 Core ONAN; BIS Level 4</t>
  </si>
  <si>
    <t>(X) 11/0.433 KV Distribution Transformer 400 KVA, Copper wound, CRGO M4 Core ONAN; BIS Level 5</t>
  </si>
  <si>
    <t>(XII) 11/0.433 KV Distribution Transformer 315 KVA, Copper wound, CRGO M4 Core ONAN; BIS Level 2</t>
  </si>
  <si>
    <t>(XVII) 11/0.433 KV Distribution Transformer 250 KVA, Aluminium wound, CRGO M4 Core ONAN; BIS Level 2</t>
  </si>
  <si>
    <t>(XI) 11/0.433 KV Distribution Transformer 315 KVA, Copper wound, CRGO M4 Core ONAN; BIS Level 1</t>
  </si>
  <si>
    <t>(XIII) 11/0.433 KV Distribution Transformer 315 KVA, Copper wound, CRGO M4 Core ONAN; BIS Level 3</t>
  </si>
  <si>
    <t>(XIV) 11/0.433 KV Distribution Transformer 315 KVA, Copper wound, CRGO M4 Core ONAN; BIS Level 4</t>
  </si>
  <si>
    <t>(XV) 11/0.433 KV Distribution Transformer 315 KVA, Copper wound, CRGO M4 Core ONAN; BIS Level 5</t>
  </si>
  <si>
    <t>(XVI) 11/0.433 KV Distribution Transformer 250 KVA, Aluminium wound, CRGO M4 Core ONAN; BIS Level 1</t>
  </si>
  <si>
    <t>(XVIII) 11/0.433 KV Distribution Transformer 250 KVA, Aluminium wound, CRGO M4 Core ONAN; BIS Level 3</t>
  </si>
  <si>
    <t>(XIX) 11/0.433 KV Distribution Transformer 250 KVA, Aluminium wound, CRGO M4 Core ONAN; BIS Level 4</t>
  </si>
  <si>
    <t>(XX) 11/0.433 KV Distribution Transformer 250 KVA, Aluminium wound, CRGO M4 Core ONAN; BIS Level 5</t>
  </si>
  <si>
    <t>(XXXIII) 11/0.433 KV Distribution Transformer 63 KVA,  Aluminium Winding, Stack type CRGO Core fitted; 4 star - BEE rating ; BIS Level 2</t>
  </si>
  <si>
    <t>(XLVI) 11/0.433 KV Distribution Transformer 16 KVA,  Aluminium Winding, Stack type CRGO Core fitted ; BIS Level 5</t>
  </si>
  <si>
    <t>(XLV) 11/0.433 KV Distribution Transformer 16 KVA,  Aluminium Winding, Stack type CRGO Core fitted; BIS Level 4</t>
  </si>
  <si>
    <t>(XLIV) 11/0.433 KV Distribution Transformer 16 KVA,  Aluminium Winding, Stack type CRGO Core fitted; BIS Level 3</t>
  </si>
  <si>
    <t>(XLIII) 11/0.433 KV Distribution Transformer 16 KVA,  Aluminium Winding, Stack type CRGO Core fitted; BIS Level 2</t>
  </si>
  <si>
    <t>(XLII) 11/0.433 KV Distribution Transformer 16 KVA,  Aluminium Winding, Stack type CRGO Core fitted; BIS Level 1</t>
  </si>
  <si>
    <t>(XLI) 11/0.433 KV Distribution Transformer 25 KVA,  Aluminium Winding, Stack type CRGO Core fitted; BIS Level 5</t>
  </si>
  <si>
    <t>(XL) 11/0.433 KV Distribution Transformer 25 KVA,  Aluminium Winding, Stack type CRGO Core fitted; BIS Level 4</t>
  </si>
  <si>
    <t>(XXXIX) 11/0.433 KV Distribution Transformer 25 KVA,  Aluminium Winding, Stack type CRGO Core fitted; BIS Level 3</t>
  </si>
  <si>
    <t>(XXXVIII) 11/0.433 KV Distribution Transformer 25 KVA,  Aluminium Winding, Stack type CRGO Core fitted; BIS Level 2</t>
  </si>
  <si>
    <t>(XXXVII) 11/0.433 KV Distribution Transformer 25 KVA,  Aluminium Winding, Stack type CRGO Core fitted; BIS Level 1</t>
  </si>
  <si>
    <t>(XXXVI) 11/0.433 KV Distribution Transformer 63 KVA,  Aluminium Winding, Stack type CRGO Core fitted; BIS Level 5</t>
  </si>
  <si>
    <t>(XXXV) 11/0.433 KV Distribution Transformer 63 KVA,  Aluminium Winding, Stack type CRGO Core fitted; BIS Level 4</t>
  </si>
  <si>
    <t>(XXXIV) 11/0.433 KV Distribution Transformer 63 KVA,  Aluminium Winding, Stack type CRGO Core fitted; BIS Level 3</t>
  </si>
  <si>
    <t>(XXXII) 11/0.433 KV Distribution Transformer 63 KVA,  Aluminium Winding, Stack type CRGO Core fitted;  BIS Level 1</t>
  </si>
  <si>
    <t>(XXXI) 11/0.433 KV Distribution Transformer 100 KVA,  Aluminium Winding, Stack type CRGO Core fitted; BIS Level 5</t>
  </si>
  <si>
    <t>(XXX) 11/0.433 KV Distribution Transformer 100 KVA,  Aluminium Winding, Stack type CRGO Core fitted; BIS Level 4</t>
  </si>
  <si>
    <t>(XXIX) 11/0.433 KV Distribution Transformer 100 KVA,  Aluminium Winding, Stack type CRGO Core fitted;  BIS Level 3</t>
  </si>
  <si>
    <t>(XXVIII) 11/0.433 KV Distribution Transformer 100 KVA,  Aluminium Winding, Stack type CRGO Core fitted; BIS Level 2</t>
  </si>
  <si>
    <t>(XXVII) 11/0.433 KV Distribution Transformer 100 KVA,  Aluminium Winding, Stack type CRGO Core fitted; BIS Level 1</t>
  </si>
  <si>
    <t>(XXVI) 11/0.433 KV Distribution Transformer 200 KVA,  Aluminium Winding, Stack type CRGO Core fitted, Completely Self Protected;  BIS Level 5</t>
  </si>
  <si>
    <t>(XXV) 11/0.433 KV Distribution Transformer 200 KVA,  Aluminium Winding, Stack type CRGO Core fitted, Completely Self Protected; BIS Level 4</t>
  </si>
  <si>
    <t>(XXIV) 11/0.433 KV Distribution Transformer 200 KVA,  Aluminium Winding, Stack type CRGO Core fitted, Completely Self Protected;  BIS Level 3</t>
  </si>
  <si>
    <t>(XXII) 11/0.433 KV Distribution Transformer 200 KVA,  Aluminium Winding, Stack type CRGO Core fitted, Completely Self Protected; BIS Level 2</t>
  </si>
  <si>
    <t>(XXI) 11/0.433 KV Distribution Transformer 200 KVA,  Aluminium Winding, Stack type CRGO Core fitted, Completely Self Protected;  BIS Level 1</t>
  </si>
  <si>
    <t>(IX) LT Distribution box suitable for 63 KVA transformer (200 A, isolator &amp; 6 TP MCCB of 100 A)</t>
  </si>
  <si>
    <t>(X) Spring loaded CP multi conn bus-bar in insulated box Single Phase 1 in 6 out (Dist. Box for  fixing on pole suitable for AB XLPE Cable)</t>
  </si>
  <si>
    <t>(XI) Spring loaded CP multi conn bus-bar in insulated box Single Phase 1 in 9 out (Dist. Box for  fixing on pole suitable for AB XLPE Cable)</t>
  </si>
  <si>
    <t>(XII) Spring loaded CP multi conn bus-bar in insulated box Three Phase 1 in 3 out (Dist. Box for  fixing on pole suitable for AB XLPE Cable)</t>
  </si>
  <si>
    <t>(XIII) Spring loaded CP multi conn bus-bar in insulated box Three Phase 1 in 5 out (Dist. Box for  fixing on pole suitable for AB XLPE Cable)</t>
  </si>
  <si>
    <t>(XIV) Spring loaded CP multi conn bus-bar in insulated box Three Phase 1 in 8 out (Dist. Box for  fixing on pole suitable for AB XLPE Cable)</t>
  </si>
  <si>
    <t>(XV) Spring loaded distribution Bus Bar insulated Box for fixing on pole suitable for AB XLPE Cable and three phase connection 1 incoming and out going 3 phase connection as per field requirement</t>
  </si>
  <si>
    <t>(IV) 11 KV VCB, Outdoor type, 800 A,for Incoming, 18.4 KA for 1 sec. rupturing capacity with Panel (Indoor) 24 V DC operated with
CT 600-300/5-5A or 400-200/5-5A, 2 Core,15VA, 5P10 for protection, Accuracy 0.5, 10VA for metering. P.T. 33KV/110V, Accuracy class 0.5, 30 VA</t>
  </si>
  <si>
    <t>(V) 11 KV VCB, Outdoor type, 630 A, 25 KA for 3 sec. rupturing capacity wth C&amp;R Panel.
CT 600-300/5-5A or 400-200/5-5A, 2 Core,15VA, 5P10 for protection, Accuracy 0.5, 10VA for metering. P.T. 11 KV/110V, Accuracy class 0.5, 30 VA</t>
  </si>
  <si>
    <t>Discription of material</t>
  </si>
  <si>
    <t>Rate without GST (FOR)</t>
  </si>
  <si>
    <t>(XV) AC 3 Phase, 4 Wire, 40-200Amp LT Electronic Trivector accuracy class 1.0 DLMS Compliant Category A Meter with inbuilt CT's and inbuilt 4G with fall back option GPRS modem</t>
  </si>
  <si>
    <t>(VIII) 11 KV Pin Insulator 10 KN, OD 40 mm dia with Pin (Polymer Type)   and nut &amp; washer</t>
  </si>
  <si>
    <t xml:space="preserve">(IX) 11 KV Pin Insulator 5KN with Pin (Porcelain Type) </t>
  </si>
  <si>
    <t>(X) 11 KV Pin Insulator 5 KN with Pin (Polymer Type) and nut &amp; washer</t>
  </si>
  <si>
    <t>(XI) 11 KV Disc Insulator (Polymer Type) 70 KN with H/W</t>
  </si>
  <si>
    <t>(XII) 11 KV Disc Insulator (Porcelain Type) 45 KN with H/W</t>
  </si>
  <si>
    <t>(XIII) 11 KV Disc Insulator (Polymer Type) 45 KN with H/W</t>
  </si>
  <si>
    <t>(XIV) LT Pin insulator with Pin (Porcelain type)</t>
  </si>
  <si>
    <t>(XV) LT Pin insulator (Porcelain type)</t>
  </si>
  <si>
    <t>(VI) WPB 160X160, 30.4KG/M weather resistant H-Beam, 11m</t>
  </si>
  <si>
    <t>(VII) WPB 160X160, 30.4KG/M weather resistant H-Beam, 13m</t>
  </si>
  <si>
    <t>(vIII) PSC Pole 400 KG W.L (9 mtr.)</t>
  </si>
  <si>
    <t>(IX) PSC Pole 200 KG W.L (8 mtr.)</t>
  </si>
  <si>
    <t>(X) Steel Tubular Pole (SP-32 ) of 9 meter</t>
  </si>
  <si>
    <t>(XI) Steel Tubular Pole (SP-55 ) of 11 meter</t>
  </si>
  <si>
    <t>(XII) Steel Tubular Pole (SP-72 ) of 13meter</t>
  </si>
  <si>
    <t>(I) LT Distribution box suitable for 500 KVA transformer (800 A, isolator &amp; 12 SP MCCB of 160 A)</t>
  </si>
  <si>
    <t>(II) LT Distribution box suitable for 400 KVA transformer (600 A, isolator &amp; 9 SP MCCB of 160 A)</t>
  </si>
  <si>
    <t>(III) LT Distribution box suitable for 315 KVA transformer (600 A, isolator &amp; 9 SP MCCB of 160 A)</t>
  </si>
  <si>
    <t>(V) LT Distribution box suitable for 100 KVA transformer (200 A, isolator &amp; four Pole MCCB &amp; 6 SP MCCB of 120 A)</t>
  </si>
  <si>
    <t>(V) LT Distribution box suitable for 63 KVA transformer (200 A, isolator &amp; four Pole MCCB &amp; 6 SP MCCB of 120 A)</t>
  </si>
  <si>
    <t>(III) LT Distribution box suitable for 200 KVA transformer (400 A, isolator &amp; 9 SP MCCB of 160 A)</t>
  </si>
  <si>
    <t xml:space="preserve">     </t>
  </si>
  <si>
    <t>(VIII) LTDB for 25KVA,Isolator 63A, incoming MCCB 4P, 63A, 20KA, Outgoing MCCB 3P 32A,20KA</t>
  </si>
  <si>
    <t>(VII) LTDB for 100KVA &amp; 63KVA,Isolator 250A, incoming MCCB 4P, 200A, 36KA, Outgoing MCCB 3P 100A, 36KA</t>
  </si>
  <si>
    <t>EoI No. :- 06/PR/JBVNL/2022-23</t>
  </si>
  <si>
    <t>Contact details &amp; No.</t>
  </si>
  <si>
    <t>Name of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</si>
</sst>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0.0"/>
  </numFmts>
  <fonts count="18" x14ac:knownFonts="1">
    <font>
      <sz val="11"/>
      <color theme="1"/>
      <name val="Calibri"/>
      <family val="2"/>
      <scheme val="minor"/>
    </font>
    <font>
      <sz val="11"/>
      <color theme="1"/>
      <name val="Calibri"/>
      <family val="2"/>
      <scheme val="minor"/>
    </font>
    <font>
      <b/>
      <sz val="11"/>
      <color theme="1"/>
      <name val="Calibri Light"/>
      <family val="2"/>
      <scheme val="major"/>
    </font>
    <font>
      <sz val="10"/>
      <name val="Arial"/>
      <family val="2"/>
    </font>
    <font>
      <b/>
      <i/>
      <sz val="14"/>
      <name val="Calibri Light"/>
      <family val="2"/>
      <scheme val="major"/>
    </font>
    <font>
      <b/>
      <sz val="10"/>
      <name val="Calibri Light"/>
      <family val="2"/>
      <scheme val="major"/>
    </font>
    <font>
      <b/>
      <sz val="12"/>
      <color theme="1"/>
      <name val="Calibri Light"/>
      <family val="2"/>
      <scheme val="major"/>
    </font>
    <font>
      <b/>
      <sz val="12"/>
      <name val="Calibri Light"/>
      <family val="2"/>
      <scheme val="major"/>
    </font>
    <font>
      <sz val="11"/>
      <color theme="1"/>
      <name val="Calibri Light"/>
      <family val="2"/>
      <scheme val="major"/>
    </font>
    <font>
      <sz val="11"/>
      <name val="Calibri Light"/>
      <family val="2"/>
      <scheme val="major"/>
    </font>
    <font>
      <sz val="11"/>
      <color rgb="FF000000"/>
      <name val="Calibri Light"/>
      <family val="2"/>
      <scheme val="major"/>
    </font>
    <font>
      <sz val="11"/>
      <color rgb="FFFF0000"/>
      <name val="Calibri Light"/>
      <family val="2"/>
      <scheme val="major"/>
    </font>
    <font>
      <sz val="11"/>
      <color indexed="8"/>
      <name val="Calibri Light"/>
      <family val="2"/>
      <scheme val="major"/>
    </font>
    <font>
      <sz val="11"/>
      <name val="Calibri"/>
      <family val="2"/>
      <scheme val="minor"/>
    </font>
    <font>
      <sz val="10"/>
      <color theme="1"/>
      <name val="Calibri"/>
      <family val="2"/>
      <scheme val="minor"/>
    </font>
    <font>
      <b/>
      <sz val="11"/>
      <color theme="1"/>
      <name val="Calibri"/>
      <family val="2"/>
      <scheme val="minor"/>
    </font>
    <font>
      <b/>
      <sz val="12"/>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1" fillId="0" borderId="0"/>
    <xf numFmtId="0" fontId="1" fillId="0" borderId="0"/>
  </cellStyleXfs>
  <cellXfs count="91">
    <xf numFmtId="0" fontId="0" fillId="0" borderId="0" xfId="0"/>
    <xf numFmtId="2" fontId="5" fillId="0" borderId="4" xfId="0" applyNumberFormat="1" applyFont="1" applyFill="1" applyBorder="1" applyAlignment="1" applyProtection="1">
      <alignment horizontal="center" vertical="center" wrapText="1"/>
    </xf>
    <xf numFmtId="0" fontId="6" fillId="0" borderId="7" xfId="0"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2" fillId="0" borderId="0" xfId="0" applyFont="1" applyFill="1" applyAlignment="1">
      <alignment horizontal="left" vertical="center" wrapText="1"/>
    </xf>
    <xf numFmtId="1" fontId="7" fillId="0" borderId="4" xfId="0" applyNumberFormat="1" applyFont="1" applyFill="1" applyBorder="1" applyAlignment="1" applyProtection="1">
      <alignment horizontal="center" vertical="center" wrapText="1"/>
    </xf>
    <xf numFmtId="0" fontId="2" fillId="0" borderId="0" xfId="0" applyFont="1" applyFill="1" applyAlignment="1">
      <alignment wrapText="1"/>
    </xf>
    <xf numFmtId="0" fontId="2" fillId="0" borderId="0" xfId="0" applyFont="1" applyFill="1" applyAlignment="1">
      <alignment horizontal="center" vertical="center" wrapText="1"/>
    </xf>
    <xf numFmtId="2" fontId="8" fillId="0" borderId="4" xfId="0" applyNumberFormat="1" applyFont="1" applyFill="1" applyBorder="1" applyAlignment="1">
      <alignment vertical="center"/>
    </xf>
    <xf numFmtId="0" fontId="8" fillId="0" borderId="4" xfId="0" applyFont="1" applyFill="1" applyBorder="1" applyAlignment="1">
      <alignment horizontal="left" vertical="center" wrapText="1"/>
    </xf>
    <xf numFmtId="2" fontId="8" fillId="0" borderId="4" xfId="0" applyNumberFormat="1" applyFont="1" applyFill="1" applyBorder="1" applyAlignment="1">
      <alignment horizontal="center" vertical="center" wrapText="1"/>
    </xf>
    <xf numFmtId="2" fontId="8" fillId="0" borderId="4" xfId="0" applyNumberFormat="1" applyFont="1" applyFill="1" applyBorder="1" applyAlignment="1">
      <alignment vertical="center" wrapText="1"/>
    </xf>
    <xf numFmtId="0" fontId="8" fillId="0" borderId="4" xfId="0" applyFont="1" applyFill="1" applyBorder="1" applyAlignment="1">
      <alignment vertical="center" wrapText="1"/>
    </xf>
    <xf numFmtId="0" fontId="8" fillId="0" borderId="2" xfId="0" applyFont="1" applyFill="1" applyBorder="1" applyAlignment="1">
      <alignment horizontal="left" vertical="center" wrapText="1"/>
    </xf>
    <xf numFmtId="1" fontId="8" fillId="0" borderId="4"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4" fillId="0" borderId="1" xfId="3" applyFont="1" applyFill="1" applyBorder="1" applyAlignment="1">
      <alignment vertical="center" wrapText="1"/>
    </xf>
    <xf numFmtId="1" fontId="2" fillId="0" borderId="4" xfId="0" applyNumberFormat="1" applyFont="1" applyFill="1" applyBorder="1" applyAlignment="1">
      <alignment horizontal="center" vertical="center" wrapText="1"/>
    </xf>
    <xf numFmtId="1" fontId="2" fillId="0" borderId="0" xfId="0" applyNumberFormat="1" applyFont="1" applyFill="1" applyAlignment="1">
      <alignment horizontal="center" wrapText="1"/>
    </xf>
    <xf numFmtId="0" fontId="8" fillId="0" borderId="0" xfId="0" applyFont="1" applyFill="1" applyAlignment="1">
      <alignment wrapText="1"/>
    </xf>
    <xf numFmtId="9" fontId="8" fillId="0" borderId="4" xfId="2" applyFont="1" applyFill="1" applyBorder="1" applyAlignment="1">
      <alignment horizontal="center" vertical="center" wrapText="1"/>
    </xf>
    <xf numFmtId="2" fontId="8" fillId="0" borderId="0" xfId="0" applyNumberFormat="1" applyFont="1" applyFill="1" applyAlignment="1">
      <alignment wrapText="1"/>
    </xf>
    <xf numFmtId="165" fontId="8"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2" fontId="11" fillId="0" borderId="4" xfId="0" applyNumberFormat="1" applyFont="1" applyFill="1" applyBorder="1" applyAlignment="1">
      <alignment horizontal="center" vertical="center" wrapText="1"/>
    </xf>
    <xf numFmtId="0" fontId="8" fillId="0" borderId="4" xfId="0" applyFont="1" applyFill="1" applyBorder="1" applyAlignment="1">
      <alignment wrapText="1"/>
    </xf>
    <xf numFmtId="0" fontId="13" fillId="0" borderId="4" xfId="4" applyFont="1" applyFill="1" applyBorder="1" applyAlignment="1">
      <alignment vertical="center" wrapText="1"/>
    </xf>
    <xf numFmtId="2" fontId="13" fillId="0" borderId="4" xfId="5" applyNumberFormat="1" applyFont="1" applyFill="1" applyBorder="1" applyAlignment="1">
      <alignment vertical="center" wrapText="1"/>
    </xf>
    <xf numFmtId="0" fontId="9" fillId="0" borderId="4" xfId="0" applyFont="1" applyFill="1" applyBorder="1" applyAlignment="1">
      <alignment horizontal="left" vertical="center" wrapText="1"/>
    </xf>
    <xf numFmtId="2" fontId="2" fillId="0" borderId="0" xfId="0" applyNumberFormat="1" applyFont="1" applyFill="1" applyAlignment="1">
      <alignment horizontal="center" vertical="center" wrapText="1"/>
    </xf>
    <xf numFmtId="2" fontId="8" fillId="0" borderId="0" xfId="0" applyNumberFormat="1" applyFont="1" applyFill="1" applyAlignment="1">
      <alignment horizontal="center" vertical="center" wrapText="1"/>
    </xf>
    <xf numFmtId="0" fontId="2" fillId="0" borderId="4" xfId="0" applyFont="1" applyFill="1" applyBorder="1" applyAlignment="1">
      <alignment vertical="center" wrapText="1"/>
    </xf>
    <xf numFmtId="0" fontId="2" fillId="0" borderId="4" xfId="0" applyFont="1" applyFill="1" applyBorder="1" applyAlignment="1">
      <alignment horizontal="left" vertical="center" wrapText="1"/>
    </xf>
    <xf numFmtId="2" fontId="8" fillId="0" borderId="0"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2" fontId="12" fillId="0" borderId="3" xfId="0" applyNumberFormat="1" applyFont="1" applyFill="1" applyBorder="1" applyAlignment="1" applyProtection="1">
      <alignment horizontal="center" vertical="center" wrapText="1"/>
    </xf>
    <xf numFmtId="0" fontId="9" fillId="0" borderId="3" xfId="4"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2" fontId="9" fillId="0" borderId="3" xfId="5"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2" fontId="12" fillId="0" borderId="3" xfId="1" applyNumberFormat="1" applyFont="1" applyFill="1" applyBorder="1" applyAlignment="1" applyProtection="1">
      <alignment horizontal="center" vertical="center" wrapText="1"/>
    </xf>
    <xf numFmtId="2" fontId="9" fillId="0" borderId="3" xfId="0" applyNumberFormat="1" applyFont="1" applyFill="1" applyBorder="1" applyAlignment="1" applyProtection="1">
      <alignment horizontal="center" vertical="center" wrapText="1"/>
    </xf>
    <xf numFmtId="0" fontId="8" fillId="0" borderId="6" xfId="0"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2" fontId="9" fillId="0" borderId="6" xfId="0" applyNumberFormat="1"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2" fontId="12" fillId="0" borderId="6" xfId="0" applyNumberFormat="1" applyFont="1" applyFill="1" applyBorder="1" applyAlignment="1" applyProtection="1">
      <alignment horizontal="center" vertical="center" wrapText="1"/>
    </xf>
    <xf numFmtId="2" fontId="9" fillId="0" borderId="6" xfId="4" applyNumberFormat="1" applyFont="1" applyFill="1" applyBorder="1" applyAlignment="1">
      <alignment horizontal="center" vertical="center" wrapText="1"/>
    </xf>
    <xf numFmtId="2" fontId="9" fillId="0" borderId="6" xfId="5" applyNumberFormat="1" applyFont="1" applyFill="1" applyBorder="1" applyAlignment="1">
      <alignment horizontal="center" vertical="center" wrapText="1"/>
    </xf>
    <xf numFmtId="2" fontId="12" fillId="0" borderId="6" xfId="1" applyNumberFormat="1" applyFont="1" applyFill="1" applyBorder="1" applyAlignment="1" applyProtection="1">
      <alignment horizontal="center" vertical="center" wrapText="1"/>
    </xf>
    <xf numFmtId="2" fontId="9" fillId="0" borderId="6" xfId="0" applyNumberFormat="1" applyFont="1" applyFill="1" applyBorder="1" applyAlignment="1" applyProtection="1">
      <alignment horizontal="center" vertical="center" wrapText="1"/>
    </xf>
    <xf numFmtId="2" fontId="8" fillId="0" borderId="0" xfId="0" applyNumberFormat="1" applyFont="1" applyFill="1" applyBorder="1" applyAlignment="1">
      <alignment vertical="center" wrapText="1"/>
    </xf>
    <xf numFmtId="0" fontId="2" fillId="0" borderId="0" xfId="0" applyFont="1" applyFill="1" applyBorder="1" applyAlignment="1">
      <alignment wrapText="1"/>
    </xf>
    <xf numFmtId="0" fontId="0" fillId="0" borderId="4" xfId="0" applyFill="1" applyBorder="1" applyAlignment="1">
      <alignment horizontal="left" wrapText="1"/>
    </xf>
    <xf numFmtId="0" fontId="16" fillId="0" borderId="0" xfId="0" applyFont="1" applyFill="1" applyAlignment="1">
      <alignment horizontal="center" wrapText="1"/>
    </xf>
    <xf numFmtId="0" fontId="8" fillId="2"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17" fillId="0" borderId="1" xfId="3"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16" fillId="0" borderId="0" xfId="0" applyFont="1" applyFill="1" applyAlignment="1">
      <alignment horizontal="center" wrapText="1"/>
    </xf>
    <xf numFmtId="0" fontId="15" fillId="0" borderId="0" xfId="0" applyFont="1" applyFill="1" applyAlignment="1">
      <alignment horizontal="center" vertical="center" wrapText="1"/>
    </xf>
    <xf numFmtId="165" fontId="8" fillId="0" borderId="8" xfId="0" applyNumberFormat="1" applyFont="1" applyFill="1" applyBorder="1" applyAlignment="1">
      <alignment horizontal="center" vertical="center" wrapText="1"/>
    </xf>
    <xf numFmtId="165" fontId="8" fillId="0" borderId="9" xfId="0" applyNumberFormat="1" applyFont="1" applyFill="1" applyBorder="1" applyAlignment="1">
      <alignment horizontal="center" vertical="center" wrapText="1"/>
    </xf>
    <xf numFmtId="165" fontId="8" fillId="0" borderId="10" xfId="0" applyNumberFormat="1" applyFont="1" applyFill="1" applyBorder="1" applyAlignment="1">
      <alignment horizontal="center" vertical="center" wrapText="1"/>
    </xf>
    <xf numFmtId="165" fontId="8" fillId="0" borderId="11"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8" fillId="0" borderId="12" xfId="0" applyNumberFormat="1" applyFont="1" applyFill="1" applyBorder="1" applyAlignment="1">
      <alignment horizontal="center" vertical="center" wrapText="1"/>
    </xf>
    <xf numFmtId="165" fontId="8" fillId="0" borderId="13"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8" fillId="0" borderId="14" xfId="0" applyNumberFormat="1" applyFont="1" applyFill="1" applyBorder="1" applyAlignment="1">
      <alignment horizontal="center" vertical="center" wrapText="1"/>
    </xf>
    <xf numFmtId="2" fontId="8" fillId="0" borderId="8" xfId="0" applyNumberFormat="1" applyFont="1" applyFill="1" applyBorder="1" applyAlignment="1">
      <alignment horizontal="center" vertical="center" wrapText="1"/>
    </xf>
    <xf numFmtId="2" fontId="8" fillId="0" borderId="9" xfId="0" applyNumberFormat="1"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2" fontId="8" fillId="0" borderId="12" xfId="0" applyNumberFormat="1" applyFont="1" applyFill="1" applyBorder="1" applyAlignment="1">
      <alignment horizontal="center" vertical="center" wrapText="1"/>
    </xf>
    <xf numFmtId="2" fontId="8" fillId="0" borderId="13"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2" fontId="8" fillId="0" borderId="14" xfId="0" applyNumberFormat="1" applyFont="1" applyFill="1" applyBorder="1" applyAlignment="1">
      <alignment horizontal="center" vertical="center" wrapText="1"/>
    </xf>
    <xf numFmtId="2" fontId="5" fillId="0" borderId="3" xfId="0" applyNumberFormat="1" applyFont="1" applyFill="1" applyBorder="1" applyAlignment="1" applyProtection="1">
      <alignment horizontal="center" vertical="center" wrapText="1"/>
    </xf>
    <xf numFmtId="2" fontId="5" fillId="0" borderId="5" xfId="0" applyNumberFormat="1" applyFont="1" applyFill="1" applyBorder="1" applyAlignment="1" applyProtection="1">
      <alignment horizontal="center" vertical="center" wrapText="1"/>
    </xf>
    <xf numFmtId="2" fontId="5" fillId="0" borderId="6" xfId="0" applyNumberFormat="1" applyFont="1" applyFill="1" applyBorder="1" applyAlignment="1" applyProtection="1">
      <alignment horizontal="center" vertical="center" wrapText="1"/>
    </xf>
    <xf numFmtId="0" fontId="17" fillId="0" borderId="0" xfId="3" applyFont="1" applyFill="1" applyBorder="1" applyAlignment="1">
      <alignment horizontal="center" vertical="center"/>
    </xf>
    <xf numFmtId="0" fontId="17" fillId="0" borderId="0" xfId="3" applyFont="1" applyFill="1" applyBorder="1" applyAlignment="1">
      <alignment horizontal="left" vertical="center"/>
    </xf>
  </cellXfs>
  <cellStyles count="7">
    <cellStyle name="Currency" xfId="1" builtinId="4"/>
    <cellStyle name="Normal" xfId="0" builtinId="0"/>
    <cellStyle name="Normal 2 17" xfId="5"/>
    <cellStyle name="Normal 2 17 3" xfId="6"/>
    <cellStyle name="Normal 2 2 2 3" xfId="4"/>
    <cellStyle name="Normal 35"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1253"/>
  <sheetViews>
    <sheetView tabSelected="1" view="pageBreakPreview" zoomScale="90" zoomScaleNormal="85" zoomScaleSheetLayoutView="90" workbookViewId="0">
      <pane xSplit="3" ySplit="7" topLeftCell="D8" activePane="bottomRight" state="frozen"/>
      <selection pane="topRight" activeCell="D1" sqref="D1"/>
      <selection pane="bottomLeft" activeCell="A6" sqref="A6"/>
      <selection pane="bottomRight" activeCell="B4" sqref="B4"/>
    </sheetView>
  </sheetViews>
  <sheetFormatPr defaultColWidth="8.7109375" defaultRowHeight="15" x14ac:dyDescent="0.25"/>
  <cols>
    <col min="1" max="1" width="10" style="7" hidden="1" customWidth="1"/>
    <col min="2" max="2" width="52.42578125" style="5" customWidth="1"/>
    <col min="3" max="3" width="6.42578125" style="7" customWidth="1"/>
    <col min="4" max="4" width="34" style="7" customWidth="1"/>
    <col min="5" max="5" width="18.140625" style="7" customWidth="1"/>
    <col min="6" max="6" width="14.7109375" style="7" hidden="1" customWidth="1"/>
    <col min="7" max="7" width="13.42578125" style="30" hidden="1" customWidth="1"/>
    <col min="8" max="8" width="14.140625" style="8" hidden="1" customWidth="1"/>
    <col min="9" max="9" width="11.85546875" style="8" hidden="1" customWidth="1"/>
    <col min="10" max="10" width="14.85546875" style="8" hidden="1" customWidth="1"/>
    <col min="11" max="11" width="7.7109375" style="8" hidden="1" customWidth="1"/>
    <col min="12" max="12" width="6.7109375" style="8" hidden="1" customWidth="1"/>
    <col min="13" max="13" width="12.5703125" style="8" hidden="1" customWidth="1"/>
    <col min="14" max="14" width="5.7109375" style="8" hidden="1" customWidth="1"/>
    <col min="15" max="15" width="8.140625" style="8" hidden="1" customWidth="1"/>
    <col min="16" max="16" width="9.28515625" style="8" hidden="1" customWidth="1"/>
    <col min="17" max="17" width="15" style="8" hidden="1" customWidth="1"/>
    <col min="18" max="18" width="15.42578125" style="8" hidden="1" customWidth="1"/>
    <col min="19" max="19" width="1" style="8" hidden="1" customWidth="1"/>
    <col min="20" max="20" width="13.42578125" style="8" hidden="1" customWidth="1"/>
    <col min="21" max="21" width="10.42578125" style="8" hidden="1" customWidth="1"/>
    <col min="22" max="22" width="24" style="7" hidden="1" customWidth="1"/>
    <col min="23" max="23" width="9.5703125" style="7" hidden="1" customWidth="1"/>
    <col min="24" max="25" width="18.140625" style="7" hidden="1" customWidth="1"/>
    <col min="26" max="26" width="10.28515625" style="7" bestFit="1" customWidth="1"/>
    <col min="27" max="16384" width="8.7109375" style="7"/>
  </cols>
  <sheetData>
    <row r="1" spans="1:39" ht="30.75" hidden="1" customHeight="1" x14ac:dyDescent="0.25">
      <c r="A1" s="67" t="s">
        <v>1275</v>
      </c>
      <c r="B1" s="67"/>
      <c r="C1" s="67"/>
      <c r="D1" s="67"/>
      <c r="E1" s="67"/>
      <c r="F1" s="67"/>
      <c r="G1" s="67"/>
      <c r="H1" s="67"/>
      <c r="I1" s="67"/>
      <c r="J1" s="67"/>
      <c r="K1" s="67"/>
      <c r="L1" s="67"/>
      <c r="M1" s="67"/>
      <c r="N1" s="67"/>
      <c r="O1" s="67"/>
      <c r="P1" s="67"/>
      <c r="Q1" s="67"/>
      <c r="R1" s="7"/>
      <c r="S1" s="7"/>
      <c r="T1" s="7"/>
      <c r="U1" s="7"/>
      <c r="AK1" s="8"/>
      <c r="AL1" s="8"/>
      <c r="AM1" s="8"/>
    </row>
    <row r="2" spans="1:39" ht="30.75" hidden="1" customHeight="1" x14ac:dyDescent="0.25">
      <c r="A2" s="66" t="s">
        <v>1272</v>
      </c>
      <c r="B2" s="66"/>
      <c r="C2" s="66"/>
      <c r="D2" s="66"/>
      <c r="E2" s="66"/>
      <c r="F2" s="66"/>
      <c r="G2" s="66"/>
      <c r="H2" s="66"/>
      <c r="I2" s="66"/>
      <c r="J2" s="66"/>
      <c r="K2" s="66"/>
      <c r="L2" s="66"/>
      <c r="M2" s="66"/>
      <c r="N2" s="66"/>
      <c r="O2" s="66"/>
      <c r="P2" s="66"/>
      <c r="Q2" s="66"/>
      <c r="R2" s="66"/>
      <c r="S2" s="59"/>
      <c r="T2" s="59"/>
      <c r="U2" s="59"/>
      <c r="V2" s="59"/>
      <c r="W2" s="59"/>
      <c r="X2" s="59"/>
      <c r="Y2" s="59"/>
      <c r="Z2" s="59"/>
      <c r="AA2" s="59"/>
      <c r="AB2" s="59"/>
      <c r="AC2" s="59"/>
      <c r="AD2" s="59"/>
      <c r="AE2" s="59"/>
      <c r="AF2" s="59"/>
      <c r="AG2" s="59"/>
      <c r="AH2" s="59"/>
      <c r="AI2" s="59"/>
      <c r="AJ2" s="59"/>
      <c r="AK2" s="8"/>
      <c r="AL2" s="8"/>
      <c r="AM2" s="8"/>
    </row>
    <row r="3" spans="1:39" ht="18.75" x14ac:dyDescent="0.25">
      <c r="A3" s="89"/>
      <c r="B3" s="90" t="s">
        <v>1357</v>
      </c>
      <c r="C3" s="89"/>
      <c r="D3" s="89"/>
      <c r="E3" s="89"/>
      <c r="F3" s="62"/>
      <c r="G3" s="62"/>
      <c r="H3" s="62"/>
      <c r="I3" s="62"/>
      <c r="J3" s="62"/>
      <c r="K3" s="62"/>
      <c r="L3" s="62"/>
      <c r="M3" s="17"/>
      <c r="N3" s="17"/>
      <c r="O3" s="17"/>
      <c r="P3" s="17"/>
      <c r="Q3" s="17"/>
      <c r="R3" s="17"/>
      <c r="S3" s="17"/>
      <c r="T3" s="17"/>
      <c r="U3" s="17"/>
    </row>
    <row r="4" spans="1:39" ht="18.75" x14ac:dyDescent="0.25">
      <c r="A4" s="89"/>
      <c r="B4" s="90" t="s">
        <v>1359</v>
      </c>
      <c r="C4" s="89"/>
      <c r="D4" s="89"/>
      <c r="E4" s="89"/>
      <c r="F4" s="62"/>
      <c r="G4" s="62"/>
      <c r="H4" s="62"/>
      <c r="I4" s="62"/>
      <c r="J4" s="62"/>
      <c r="K4" s="62"/>
      <c r="L4" s="62"/>
      <c r="M4" s="17"/>
      <c r="N4" s="17"/>
      <c r="O4" s="17"/>
      <c r="P4" s="17"/>
      <c r="Q4" s="17"/>
      <c r="R4" s="17"/>
      <c r="S4" s="17"/>
      <c r="T4" s="17"/>
      <c r="U4" s="17"/>
    </row>
    <row r="5" spans="1:39" ht="18.75" x14ac:dyDescent="0.25">
      <c r="A5" s="89"/>
      <c r="B5" s="90" t="s">
        <v>1358</v>
      </c>
      <c r="C5" s="89"/>
      <c r="D5" s="89"/>
      <c r="E5" s="89"/>
      <c r="F5" s="62"/>
      <c r="G5" s="62"/>
      <c r="H5" s="62"/>
      <c r="I5" s="62"/>
      <c r="J5" s="62"/>
      <c r="K5" s="62"/>
      <c r="L5" s="62"/>
      <c r="M5" s="17"/>
      <c r="N5" s="17"/>
      <c r="O5" s="17"/>
      <c r="P5" s="17"/>
      <c r="Q5" s="17"/>
      <c r="R5" s="17"/>
      <c r="S5" s="17"/>
      <c r="T5" s="17"/>
      <c r="U5" s="17"/>
    </row>
    <row r="6" spans="1:39" ht="25.5" customHeight="1" x14ac:dyDescent="0.25">
      <c r="A6" s="63" t="s">
        <v>0</v>
      </c>
      <c r="B6" s="64" t="s">
        <v>1330</v>
      </c>
      <c r="C6" s="64" t="s">
        <v>1</v>
      </c>
      <c r="D6" s="64" t="s">
        <v>1273</v>
      </c>
      <c r="E6" s="65" t="s">
        <v>1331</v>
      </c>
      <c r="F6" s="86" t="s">
        <v>83</v>
      </c>
      <c r="G6" s="87"/>
      <c r="H6" s="87"/>
      <c r="I6" s="87"/>
      <c r="J6" s="87"/>
      <c r="K6" s="88"/>
      <c r="L6" s="86" t="s">
        <v>2</v>
      </c>
      <c r="M6" s="87"/>
      <c r="N6" s="87"/>
      <c r="O6" s="87"/>
      <c r="P6" s="88"/>
      <c r="Q6" s="1"/>
      <c r="R6" s="1"/>
      <c r="S6" s="1"/>
      <c r="T6" s="1"/>
      <c r="U6" s="1"/>
      <c r="V6" s="61" t="s">
        <v>85</v>
      </c>
    </row>
    <row r="7" spans="1:39" s="19" customFormat="1" ht="15.75" x14ac:dyDescent="0.25">
      <c r="A7" s="2">
        <v>1</v>
      </c>
      <c r="B7" s="3">
        <v>1</v>
      </c>
      <c r="C7" s="3">
        <v>2</v>
      </c>
      <c r="D7" s="3">
        <v>3</v>
      </c>
      <c r="E7" s="3">
        <v>4</v>
      </c>
      <c r="F7" s="3">
        <v>7</v>
      </c>
      <c r="G7" s="6">
        <v>8</v>
      </c>
      <c r="H7" s="6">
        <v>9</v>
      </c>
      <c r="I7" s="6">
        <v>10</v>
      </c>
      <c r="J7" s="6">
        <v>11</v>
      </c>
      <c r="K7" s="6">
        <v>12</v>
      </c>
      <c r="L7" s="6">
        <v>13</v>
      </c>
      <c r="M7" s="6">
        <v>14</v>
      </c>
      <c r="N7" s="6">
        <v>15</v>
      </c>
      <c r="O7" s="6">
        <v>16</v>
      </c>
      <c r="P7" s="6">
        <v>17</v>
      </c>
      <c r="Q7" s="6">
        <v>18</v>
      </c>
      <c r="R7" s="6"/>
      <c r="S7" s="6"/>
      <c r="T7" s="6">
        <v>19</v>
      </c>
      <c r="U7" s="6">
        <v>20</v>
      </c>
      <c r="V7" s="18">
        <v>21</v>
      </c>
    </row>
    <row r="8" spans="1:39" s="20" customFormat="1" x14ac:dyDescent="0.25">
      <c r="A8" s="32" t="s">
        <v>3</v>
      </c>
      <c r="B8" s="33" t="s">
        <v>86</v>
      </c>
      <c r="C8" s="4"/>
      <c r="D8" s="4"/>
      <c r="E8" s="4"/>
      <c r="F8" s="4"/>
      <c r="G8" s="11"/>
      <c r="H8" s="4"/>
      <c r="I8" s="4"/>
      <c r="J8" s="4"/>
      <c r="K8" s="4"/>
      <c r="L8" s="4"/>
      <c r="M8" s="4"/>
      <c r="N8" s="4"/>
      <c r="O8" s="4"/>
      <c r="P8" s="4"/>
      <c r="Q8" s="4"/>
      <c r="R8" s="4"/>
      <c r="S8" s="4"/>
      <c r="T8" s="4"/>
      <c r="U8" s="4"/>
      <c r="V8" s="13"/>
    </row>
    <row r="9" spans="1:39" s="20" customFormat="1" ht="30" x14ac:dyDescent="0.25">
      <c r="A9" s="13"/>
      <c r="B9" s="10" t="s">
        <v>87</v>
      </c>
      <c r="C9" s="36" t="s">
        <v>4</v>
      </c>
      <c r="D9" s="58" t="s">
        <v>1274</v>
      </c>
      <c r="E9" s="12"/>
      <c r="F9" s="47"/>
      <c r="G9" s="11"/>
      <c r="H9" s="4"/>
      <c r="I9" s="4"/>
      <c r="J9" s="11">
        <v>34564.576271186437</v>
      </c>
      <c r="K9" s="4"/>
      <c r="L9" s="4"/>
      <c r="M9" s="4"/>
      <c r="N9" s="4"/>
      <c r="O9" s="4"/>
      <c r="P9" s="4"/>
      <c r="Q9" s="11" t="e">
        <f>MIN(K9,M9,N9,O9,P9,J9,I9,H9,G9,F9,E9,#REF!,L9)</f>
        <v>#REF!</v>
      </c>
      <c r="R9" s="11" t="e">
        <f>Q9-#REF!</f>
        <v>#REF!</v>
      </c>
      <c r="S9" s="11" t="e">
        <f t="shared" ref="S9:S68" si="0">R9=Q9</f>
        <v>#REF!</v>
      </c>
      <c r="T9" s="4">
        <f>E9</f>
        <v>0</v>
      </c>
      <c r="U9" s="21" t="e">
        <f>(T9-Q9)/Q9</f>
        <v>#REF!</v>
      </c>
      <c r="V9" s="13" t="s">
        <v>5</v>
      </c>
      <c r="W9" s="20">
        <f>COUNT(L9,M9,N9,F9,J9,I9,H9,G9,#REF!,E9,#REF!)</f>
        <v>1</v>
      </c>
      <c r="X9" s="22">
        <f t="shared" ref="X9:X68" si="1">AVERAGE(N9,M9,L9,K9,J9,I9,H9,G9,F9)</f>
        <v>34564.576271186437</v>
      </c>
      <c r="Y9" s="22" t="e">
        <f>X9-#REF!</f>
        <v>#REF!</v>
      </c>
    </row>
    <row r="10" spans="1:39" s="20" customFormat="1" ht="30" x14ac:dyDescent="0.25">
      <c r="A10" s="13"/>
      <c r="B10" s="10" t="s">
        <v>88</v>
      </c>
      <c r="C10" s="36" t="s">
        <v>4</v>
      </c>
      <c r="D10" s="58" t="s">
        <v>1274</v>
      </c>
      <c r="E10" s="12"/>
      <c r="F10" s="48">
        <v>30668.0593220339</v>
      </c>
      <c r="G10" s="11">
        <v>31156.163999999997</v>
      </c>
      <c r="H10" s="4"/>
      <c r="I10" s="4"/>
      <c r="J10" s="11">
        <v>29955.966101694918</v>
      </c>
      <c r="K10" s="4"/>
      <c r="L10" s="4"/>
      <c r="M10" s="4"/>
      <c r="N10" s="4"/>
      <c r="O10" s="4"/>
      <c r="P10" s="4"/>
      <c r="Q10" s="11" t="e">
        <f>MIN(K10,M10,N10,O10,P10,J10,I10,H10,G10,F10,E10,#REF!,L10)</f>
        <v>#REF!</v>
      </c>
      <c r="R10" s="11" t="e">
        <f>Q10-#REF!</f>
        <v>#REF!</v>
      </c>
      <c r="S10" s="11" t="e">
        <f t="shared" si="0"/>
        <v>#REF!</v>
      </c>
      <c r="T10" s="11">
        <v>30668.06</v>
      </c>
      <c r="U10" s="21" t="e">
        <f>(T10-Q10)/Q10</f>
        <v>#REF!</v>
      </c>
      <c r="V10" s="12" t="s">
        <v>887</v>
      </c>
      <c r="W10" s="20">
        <f>COUNT(L10,M10,N10,F10,J10,I10,H10,G10,#REF!,E10,#REF!)</f>
        <v>3</v>
      </c>
      <c r="X10" s="22">
        <f t="shared" si="1"/>
        <v>30593.396474576275</v>
      </c>
      <c r="Y10" s="22" t="e">
        <f>X10-#REF!</f>
        <v>#REF!</v>
      </c>
    </row>
    <row r="11" spans="1:39" s="20" customFormat="1" ht="30" x14ac:dyDescent="0.25">
      <c r="A11" s="13"/>
      <c r="B11" s="10" t="s">
        <v>89</v>
      </c>
      <c r="C11" s="36" t="s">
        <v>4</v>
      </c>
      <c r="D11" s="58" t="s">
        <v>1274</v>
      </c>
      <c r="E11" s="12"/>
      <c r="F11" s="48"/>
      <c r="G11" s="11">
        <v>8419</v>
      </c>
      <c r="H11" s="4"/>
      <c r="I11" s="4"/>
      <c r="J11" s="11">
        <v>6938.2255932203407</v>
      </c>
      <c r="K11" s="4"/>
      <c r="L11" s="4"/>
      <c r="M11" s="4"/>
      <c r="N11" s="4"/>
      <c r="O11" s="4"/>
      <c r="P11" s="4"/>
      <c r="Q11" s="11" t="e">
        <f>MIN(K11,M11,N11,O11,P11,J11,I11,H11,G11,F11,E11,#REF!,L11)</f>
        <v>#REF!</v>
      </c>
      <c r="R11" s="11" t="e">
        <f>Q11-#REF!</f>
        <v>#REF!</v>
      </c>
      <c r="S11" s="11" t="e">
        <f t="shared" si="0"/>
        <v>#REF!</v>
      </c>
      <c r="T11" s="11">
        <f>19.6*9.3*41.42</f>
        <v>7550.0376000000015</v>
      </c>
      <c r="U11" s="21" t="e">
        <f t="shared" ref="U11:U71" si="2">(T11-Q11)/Q11</f>
        <v>#REF!</v>
      </c>
      <c r="V11" s="12" t="s">
        <v>1222</v>
      </c>
      <c r="W11" s="20">
        <f>COUNT(L11,M11,N11,F11,J11,I11,H11,G11,#REF!,E11,#REF!)</f>
        <v>2</v>
      </c>
      <c r="X11" s="22">
        <f t="shared" si="1"/>
        <v>7678.6127966101703</v>
      </c>
      <c r="Y11" s="22" t="e">
        <f>X11-#REF!</f>
        <v>#REF!</v>
      </c>
    </row>
    <row r="12" spans="1:39" s="20" customFormat="1" ht="30" x14ac:dyDescent="0.25">
      <c r="A12" s="13"/>
      <c r="B12" s="10" t="s">
        <v>90</v>
      </c>
      <c r="C12" s="36" t="s">
        <v>4</v>
      </c>
      <c r="D12" s="58" t="s">
        <v>1274</v>
      </c>
      <c r="E12" s="12"/>
      <c r="F12" s="48"/>
      <c r="G12" s="11"/>
      <c r="H12" s="4"/>
      <c r="I12" s="4"/>
      <c r="J12" s="11"/>
      <c r="K12" s="4"/>
      <c r="L12" s="4"/>
      <c r="M12" s="4"/>
      <c r="N12" s="4"/>
      <c r="O12" s="4"/>
      <c r="P12" s="4"/>
      <c r="Q12" s="11" t="e">
        <f>MIN(K12,M12,N12,O12,P12,J12,I12,H12,G12,F12,E12,#REF!,L12)</f>
        <v>#REF!</v>
      </c>
      <c r="R12" s="11" t="e">
        <f>Q12-#REF!</f>
        <v>#REF!</v>
      </c>
      <c r="S12" s="11" t="e">
        <f t="shared" si="0"/>
        <v>#REF!</v>
      </c>
      <c r="T12" s="11">
        <f>23*9*41.42</f>
        <v>8573.94</v>
      </c>
      <c r="U12" s="21" t="e">
        <f t="shared" si="2"/>
        <v>#REF!</v>
      </c>
      <c r="V12" s="12" t="s">
        <v>1222</v>
      </c>
      <c r="W12" s="20">
        <f>COUNT(L12,M12,N12,F12,J12,I12,H12,G12,#REF!,E12,#REF!)</f>
        <v>0</v>
      </c>
      <c r="X12" s="22" t="e">
        <f t="shared" si="1"/>
        <v>#DIV/0!</v>
      </c>
      <c r="Y12" s="22" t="e">
        <f>X12-#REF!</f>
        <v>#DIV/0!</v>
      </c>
    </row>
    <row r="13" spans="1:39" s="20" customFormat="1" ht="30" x14ac:dyDescent="0.25">
      <c r="A13" s="13"/>
      <c r="B13" s="10" t="s">
        <v>91</v>
      </c>
      <c r="C13" s="36" t="s">
        <v>4</v>
      </c>
      <c r="D13" s="58" t="s">
        <v>1274</v>
      </c>
      <c r="E13" s="12"/>
      <c r="F13" s="48"/>
      <c r="G13" s="11">
        <v>3770.2840000000006</v>
      </c>
      <c r="H13" s="11"/>
      <c r="I13" s="4"/>
      <c r="J13" s="11">
        <v>3562.1457627118648</v>
      </c>
      <c r="K13" s="4"/>
      <c r="L13" s="4"/>
      <c r="M13" s="4"/>
      <c r="N13" s="4"/>
      <c r="O13" s="4"/>
      <c r="P13" s="4"/>
      <c r="Q13" s="11" t="e">
        <f>MIN(K13,M13,N13,O13,P13,J13,I13,H13,G13,F13,E13,#REF!,L13)</f>
        <v>#REF!</v>
      </c>
      <c r="R13" s="11" t="e">
        <f>Q13-#REF!</f>
        <v>#REF!</v>
      </c>
      <c r="S13" s="11" t="e">
        <f t="shared" si="0"/>
        <v>#REF!</v>
      </c>
      <c r="T13" s="4">
        <f>13.3*8*41.42</f>
        <v>4407.0880000000006</v>
      </c>
      <c r="U13" s="21" t="e">
        <f t="shared" si="2"/>
        <v>#REF!</v>
      </c>
      <c r="V13" s="12" t="s">
        <v>1222</v>
      </c>
      <c r="W13" s="20">
        <f>COUNT(L13,M13,N13,F13,J13,I13,H13,G13,#REF!,E13,#REF!)</f>
        <v>2</v>
      </c>
      <c r="X13" s="22">
        <f t="shared" si="1"/>
        <v>3666.2148813559324</v>
      </c>
      <c r="Y13" s="22" t="e">
        <f>X13-#REF!</f>
        <v>#REF!</v>
      </c>
    </row>
    <row r="14" spans="1:39" s="20" customFormat="1" ht="30" x14ac:dyDescent="0.25">
      <c r="A14" s="13"/>
      <c r="B14" s="60" t="s">
        <v>1341</v>
      </c>
      <c r="C14" s="36" t="s">
        <v>4</v>
      </c>
      <c r="D14" s="58" t="s">
        <v>1274</v>
      </c>
      <c r="E14" s="12"/>
      <c r="F14" s="48"/>
      <c r="G14" s="11">
        <v>18799</v>
      </c>
      <c r="H14" s="4"/>
      <c r="I14" s="4"/>
      <c r="J14" s="11">
        <v>18633.915169491527</v>
      </c>
      <c r="K14" s="4"/>
      <c r="L14" s="4"/>
      <c r="M14" s="4"/>
      <c r="N14" s="4"/>
      <c r="O14" s="4"/>
      <c r="P14" s="4"/>
      <c r="Q14" s="11" t="e">
        <f>MIN(K14,M14,N14,O14,P14,J14,I14,H14,G14,F14,E14,#REF!,L14)</f>
        <v>#REF!</v>
      </c>
      <c r="R14" s="11" t="e">
        <f>Q14-#REF!</f>
        <v>#REF!</v>
      </c>
      <c r="S14" s="11" t="e">
        <f t="shared" si="0"/>
        <v>#REF!</v>
      </c>
      <c r="T14" s="11">
        <v>18633.919999999998</v>
      </c>
      <c r="U14" s="21" t="e">
        <f t="shared" si="2"/>
        <v>#REF!</v>
      </c>
      <c r="V14" s="12" t="s">
        <v>13</v>
      </c>
      <c r="W14" s="20">
        <f>COUNT(L14,M14,N14,F14,J14,I14,H14,G14,#REF!,E14,#REF!)</f>
        <v>2</v>
      </c>
      <c r="X14" s="22">
        <f t="shared" si="1"/>
        <v>18716.457584745764</v>
      </c>
      <c r="Y14" s="22" t="e">
        <f>X14-#REF!</f>
        <v>#REF!</v>
      </c>
    </row>
    <row r="15" spans="1:39" s="20" customFormat="1" ht="30" x14ac:dyDescent="0.25">
      <c r="A15" s="13"/>
      <c r="B15" s="60" t="s">
        <v>1342</v>
      </c>
      <c r="C15" s="36" t="s">
        <v>4</v>
      </c>
      <c r="D15" s="58" t="s">
        <v>1274</v>
      </c>
      <c r="E15" s="12"/>
      <c r="F15" s="48"/>
      <c r="G15" s="11">
        <v>22217</v>
      </c>
      <c r="H15" s="4"/>
      <c r="I15" s="4"/>
      <c r="J15" s="11">
        <v>22021.899745762712</v>
      </c>
      <c r="K15" s="4"/>
      <c r="L15" s="4"/>
      <c r="M15" s="4"/>
      <c r="N15" s="4"/>
      <c r="O15" s="4"/>
      <c r="P15" s="4"/>
      <c r="Q15" s="11" t="e">
        <f>MIN(K15,M15,N15,O15,P15,J15,I15,H15,G15,F15,E15,#REF!,L15)</f>
        <v>#REF!</v>
      </c>
      <c r="R15" s="11" t="e">
        <f>Q15-#REF!</f>
        <v>#REF!</v>
      </c>
      <c r="S15" s="11" t="e">
        <f t="shared" si="0"/>
        <v>#REF!</v>
      </c>
      <c r="T15" s="11">
        <f>J15</f>
        <v>22021.899745762712</v>
      </c>
      <c r="U15" s="21" t="e">
        <f t="shared" si="2"/>
        <v>#REF!</v>
      </c>
      <c r="V15" s="12" t="s">
        <v>13</v>
      </c>
      <c r="W15" s="20">
        <f>COUNT(L15,M15,N15,F15,J15,I15,H15,G15,#REF!,E15,#REF!)</f>
        <v>2</v>
      </c>
      <c r="X15" s="22">
        <f t="shared" si="1"/>
        <v>22119.449872881356</v>
      </c>
      <c r="Y15" s="22" t="e">
        <f>X15-#REF!</f>
        <v>#REF!</v>
      </c>
    </row>
    <row r="16" spans="1:39" s="20" customFormat="1" ht="30" x14ac:dyDescent="0.25">
      <c r="A16" s="13"/>
      <c r="B16" s="10" t="s">
        <v>1343</v>
      </c>
      <c r="C16" s="36" t="s">
        <v>4</v>
      </c>
      <c r="D16" s="58" t="s">
        <v>1274</v>
      </c>
      <c r="E16" s="12"/>
      <c r="F16" s="48">
        <v>3600</v>
      </c>
      <c r="G16" s="11"/>
      <c r="H16" s="11"/>
      <c r="I16" s="4"/>
      <c r="J16" s="11"/>
      <c r="K16" s="4"/>
      <c r="L16" s="4"/>
      <c r="M16" s="4"/>
      <c r="N16" s="4"/>
      <c r="O16" s="4"/>
      <c r="P16" s="4"/>
      <c r="Q16" s="11" t="e">
        <f>MIN(K16,M16,N16,O16,P16,J16,I16,H16,G16,F16,E16,#REF!,L16)</f>
        <v>#REF!</v>
      </c>
      <c r="R16" s="11" t="e">
        <f>Q16-#REF!</f>
        <v>#REF!</v>
      </c>
      <c r="S16" s="11" t="e">
        <f t="shared" si="0"/>
        <v>#REF!</v>
      </c>
      <c r="T16" s="4">
        <v>3810</v>
      </c>
      <c r="U16" s="21" t="e">
        <f t="shared" si="2"/>
        <v>#REF!</v>
      </c>
      <c r="V16" s="12" t="s">
        <v>5</v>
      </c>
      <c r="W16" s="20">
        <f>COUNT(L16,M16,N16,F16,J16,I16,H16,G16,#REF!,E16,#REF!)</f>
        <v>1</v>
      </c>
      <c r="X16" s="22">
        <f t="shared" si="1"/>
        <v>3600</v>
      </c>
      <c r="Y16" s="22" t="e">
        <f>X16-#REF!</f>
        <v>#REF!</v>
      </c>
    </row>
    <row r="17" spans="1:25" s="20" customFormat="1" ht="30" x14ac:dyDescent="0.25">
      <c r="A17" s="13"/>
      <c r="B17" s="10" t="s">
        <v>1344</v>
      </c>
      <c r="C17" s="36" t="s">
        <v>4</v>
      </c>
      <c r="D17" s="58" t="s">
        <v>1274</v>
      </c>
      <c r="E17" s="12"/>
      <c r="F17" s="48">
        <v>2075</v>
      </c>
      <c r="G17" s="11"/>
      <c r="H17" s="11"/>
      <c r="I17" s="4"/>
      <c r="J17" s="11"/>
      <c r="K17" s="4"/>
      <c r="L17" s="4"/>
      <c r="M17" s="4"/>
      <c r="N17" s="4"/>
      <c r="O17" s="4"/>
      <c r="P17" s="4"/>
      <c r="Q17" s="11" t="e">
        <f>MIN(K17,M17,N17,O17,P17,J17,I17,H17,G17,F17,E17,#REF!,L17)</f>
        <v>#REF!</v>
      </c>
      <c r="R17" s="11" t="e">
        <f>Q17-#REF!</f>
        <v>#REF!</v>
      </c>
      <c r="S17" s="11" t="e">
        <f t="shared" si="0"/>
        <v>#REF!</v>
      </c>
      <c r="T17" s="11" t="e">
        <f>#REF!</f>
        <v>#REF!</v>
      </c>
      <c r="U17" s="21" t="e">
        <f t="shared" si="2"/>
        <v>#REF!</v>
      </c>
      <c r="V17" s="12" t="s">
        <v>6</v>
      </c>
      <c r="W17" s="20">
        <f>COUNT(L17,M17,N17,F17,J17,I17,H17,G17,#REF!,E17,#REF!)</f>
        <v>1</v>
      </c>
      <c r="X17" s="22">
        <f t="shared" si="1"/>
        <v>2075</v>
      </c>
      <c r="Y17" s="22" t="e">
        <f>X17-#REF!</f>
        <v>#REF!</v>
      </c>
    </row>
    <row r="18" spans="1:25" s="20" customFormat="1" ht="30" x14ac:dyDescent="0.25">
      <c r="A18" s="13"/>
      <c r="B18" s="10" t="s">
        <v>1345</v>
      </c>
      <c r="C18" s="36" t="s">
        <v>4</v>
      </c>
      <c r="D18" s="58" t="s">
        <v>1274</v>
      </c>
      <c r="E18" s="12"/>
      <c r="F18" s="48"/>
      <c r="G18" s="11"/>
      <c r="H18" s="4"/>
      <c r="I18" s="4"/>
      <c r="J18" s="11"/>
      <c r="K18" s="4"/>
      <c r="L18" s="4"/>
      <c r="M18" s="4"/>
      <c r="N18" s="4"/>
      <c r="O18" s="4"/>
      <c r="P18" s="4"/>
      <c r="Q18" s="11" t="e">
        <f>MIN(K18,M18,N18,O18,P18,J18,I18,H18,G18,F18,E18,#REF!,L18)</f>
        <v>#REF!</v>
      </c>
      <c r="R18" s="11" t="e">
        <f>Q18-#REF!</f>
        <v>#REF!</v>
      </c>
      <c r="S18" s="11" t="e">
        <f t="shared" si="0"/>
        <v>#REF!</v>
      </c>
      <c r="T18" s="11" t="e">
        <f>Q18</f>
        <v>#REF!</v>
      </c>
      <c r="U18" s="21" t="e">
        <f t="shared" si="2"/>
        <v>#REF!</v>
      </c>
      <c r="V18" s="12" t="s">
        <v>6</v>
      </c>
      <c r="W18" s="20">
        <f>COUNT(L18,M18,N18,F18,J18,I18,H18,G18,#REF!,E18,#REF!)</f>
        <v>0</v>
      </c>
      <c r="X18" s="22" t="e">
        <f t="shared" si="1"/>
        <v>#DIV/0!</v>
      </c>
      <c r="Y18" s="22" t="e">
        <f>X18-#REF!</f>
        <v>#DIV/0!</v>
      </c>
    </row>
    <row r="19" spans="1:25" s="20" customFormat="1" ht="30" x14ac:dyDescent="0.25">
      <c r="A19" s="13"/>
      <c r="B19" s="10" t="s">
        <v>1346</v>
      </c>
      <c r="C19" s="36" t="s">
        <v>4</v>
      </c>
      <c r="D19" s="58" t="s">
        <v>1274</v>
      </c>
      <c r="E19" s="12"/>
      <c r="F19" s="48"/>
      <c r="G19" s="11"/>
      <c r="H19" s="4"/>
      <c r="I19" s="4"/>
      <c r="J19" s="11"/>
      <c r="K19" s="4"/>
      <c r="L19" s="4"/>
      <c r="M19" s="4"/>
      <c r="N19" s="4"/>
      <c r="O19" s="4"/>
      <c r="P19" s="4"/>
      <c r="Q19" s="11" t="e">
        <f>MIN(K19,M19,N19,O19,P19,J19,I19,H19,G19,F19,E19,#REF!,L19)</f>
        <v>#REF!</v>
      </c>
      <c r="R19" s="11" t="e">
        <f>Q19-#REF!</f>
        <v>#REF!</v>
      </c>
      <c r="S19" s="11" t="e">
        <f t="shared" si="0"/>
        <v>#REF!</v>
      </c>
      <c r="T19" s="11" t="e">
        <f>Q19</f>
        <v>#REF!</v>
      </c>
      <c r="U19" s="21" t="e">
        <f t="shared" si="2"/>
        <v>#REF!</v>
      </c>
      <c r="V19" s="12" t="s">
        <v>6</v>
      </c>
      <c r="W19" s="20">
        <f>COUNT(L19,M19,N19,F19,J19,I19,H19,G19,#REF!,E19,#REF!)</f>
        <v>0</v>
      </c>
      <c r="X19" s="22" t="e">
        <f t="shared" si="1"/>
        <v>#DIV/0!</v>
      </c>
      <c r="Y19" s="22" t="e">
        <f>X19-#REF!</f>
        <v>#DIV/0!</v>
      </c>
    </row>
    <row r="20" spans="1:25" s="20" customFormat="1" ht="30" x14ac:dyDescent="0.25">
      <c r="A20" s="13"/>
      <c r="B20" s="10" t="s">
        <v>1347</v>
      </c>
      <c r="C20" s="36" t="s">
        <v>4</v>
      </c>
      <c r="D20" s="58" t="s">
        <v>1274</v>
      </c>
      <c r="E20" s="12"/>
      <c r="F20" s="48"/>
      <c r="G20" s="11"/>
      <c r="H20" s="4"/>
      <c r="I20" s="4"/>
      <c r="J20" s="11"/>
      <c r="K20" s="4"/>
      <c r="L20" s="4"/>
      <c r="M20" s="4"/>
      <c r="N20" s="4"/>
      <c r="O20" s="4"/>
      <c r="P20" s="4"/>
      <c r="Q20" s="11" t="e">
        <f>MIN(K20,M20,N20,O20,P20,J20,I20,H20,G20,F20,E20,#REF!,L20)</f>
        <v>#REF!</v>
      </c>
      <c r="R20" s="11" t="e">
        <f>Q20-#REF!</f>
        <v>#REF!</v>
      </c>
      <c r="S20" s="11" t="e">
        <f t="shared" si="0"/>
        <v>#REF!</v>
      </c>
      <c r="T20" s="11" t="e">
        <f>Q20</f>
        <v>#REF!</v>
      </c>
      <c r="U20" s="21" t="e">
        <f t="shared" si="2"/>
        <v>#REF!</v>
      </c>
      <c r="V20" s="12" t="s">
        <v>6</v>
      </c>
      <c r="W20" s="20">
        <f>COUNT(L20,M20,N20,F20,J20,I20,H20,G20,#REF!,E20,#REF!)</f>
        <v>0</v>
      </c>
      <c r="X20" s="22" t="e">
        <f t="shared" si="1"/>
        <v>#DIV/0!</v>
      </c>
      <c r="Y20" s="22" t="e">
        <f>X20-#REF!</f>
        <v>#DIV/0!</v>
      </c>
    </row>
    <row r="21" spans="1:25" s="20" customFormat="1" x14ac:dyDescent="0.25">
      <c r="A21" s="32" t="s">
        <v>8</v>
      </c>
      <c r="B21" s="33" t="s">
        <v>92</v>
      </c>
      <c r="C21" s="36"/>
      <c r="D21" s="36"/>
      <c r="E21" s="12"/>
      <c r="F21" s="48"/>
      <c r="G21" s="11"/>
      <c r="H21" s="4"/>
      <c r="I21" s="4"/>
      <c r="J21" s="11"/>
      <c r="K21" s="4"/>
      <c r="L21" s="4"/>
      <c r="M21" s="4"/>
      <c r="N21" s="4"/>
      <c r="O21" s="4"/>
      <c r="P21" s="4"/>
      <c r="Q21" s="11" t="e">
        <f>MIN(K21,M21,N21,O21,P21,J21,I21,H21,G21,F21,E21,#REF!,L21)</f>
        <v>#REF!</v>
      </c>
      <c r="R21" s="11" t="e">
        <f>Q21-#REF!</f>
        <v>#REF!</v>
      </c>
      <c r="S21" s="11" t="e">
        <f t="shared" si="0"/>
        <v>#REF!</v>
      </c>
      <c r="T21" s="4"/>
      <c r="U21" s="21" t="e">
        <f t="shared" si="2"/>
        <v>#REF!</v>
      </c>
      <c r="V21" s="13"/>
      <c r="X21" s="22" t="e">
        <f t="shared" si="1"/>
        <v>#DIV/0!</v>
      </c>
      <c r="Y21" s="22" t="e">
        <f>X21-#REF!</f>
        <v>#DIV/0!</v>
      </c>
    </row>
    <row r="22" spans="1:25" s="20" customFormat="1" ht="30" x14ac:dyDescent="0.25">
      <c r="A22" s="13"/>
      <c r="B22" s="10" t="s">
        <v>93</v>
      </c>
      <c r="C22" s="36" t="s">
        <v>9</v>
      </c>
      <c r="D22" s="58" t="s">
        <v>1274</v>
      </c>
      <c r="E22" s="12"/>
      <c r="F22" s="48"/>
      <c r="G22" s="11">
        <v>124559</v>
      </c>
      <c r="H22" s="11">
        <v>120776.27118644069</v>
      </c>
      <c r="I22" s="15">
        <v>119535.593220339</v>
      </c>
      <c r="J22" s="11">
        <v>128519.55932203389</v>
      </c>
      <c r="K22" s="4"/>
      <c r="L22" s="4"/>
      <c r="M22" s="4">
        <v>128100</v>
      </c>
      <c r="N22" s="4"/>
      <c r="O22" s="4"/>
      <c r="P22" s="4"/>
      <c r="Q22" s="11" t="e">
        <f>MIN(K22,M22,N22,O22,P22,J22,I22,H22,G22,F22,E22,#REF!,L22)</f>
        <v>#REF!</v>
      </c>
      <c r="R22" s="11" t="e">
        <f>Q22-#REF!</f>
        <v>#REF!</v>
      </c>
      <c r="S22" s="11" t="e">
        <f t="shared" si="0"/>
        <v>#REF!</v>
      </c>
      <c r="T22" s="4">
        <v>157035.84</v>
      </c>
      <c r="U22" s="21" t="e">
        <f t="shared" si="2"/>
        <v>#REF!</v>
      </c>
      <c r="V22" s="13" t="s">
        <v>1264</v>
      </c>
      <c r="W22" s="20">
        <f>COUNT(L22,M22,N22,F22,J22,I22,H22,G22,#REF!,E22,#REF!)</f>
        <v>5</v>
      </c>
      <c r="X22" s="22">
        <f t="shared" si="1"/>
        <v>124298.08474576271</v>
      </c>
      <c r="Y22" s="22" t="e">
        <f>X22-#REF!</f>
        <v>#REF!</v>
      </c>
    </row>
    <row r="23" spans="1:25" s="20" customFormat="1" ht="30" x14ac:dyDescent="0.25">
      <c r="A23" s="13"/>
      <c r="B23" s="10" t="s">
        <v>94</v>
      </c>
      <c r="C23" s="36" t="s">
        <v>9</v>
      </c>
      <c r="D23" s="58" t="s">
        <v>1274</v>
      </c>
      <c r="E23" s="12"/>
      <c r="F23" s="48">
        <v>94442.067796610179</v>
      </c>
      <c r="G23" s="11"/>
      <c r="H23" s="11">
        <v>90000</v>
      </c>
      <c r="I23" s="4"/>
      <c r="J23" s="11"/>
      <c r="K23" s="4"/>
      <c r="L23" s="4"/>
      <c r="M23" s="4">
        <v>96075</v>
      </c>
      <c r="N23" s="4"/>
      <c r="O23" s="4"/>
      <c r="P23" s="4"/>
      <c r="Q23" s="11" t="e">
        <f>MIN(K23,M23,N23,O23,P23,J23,I23,H23,G23,F23,E23,#REF!,L23)</f>
        <v>#REF!</v>
      </c>
      <c r="R23" s="11" t="e">
        <f>Q23-#REF!</f>
        <v>#REF!</v>
      </c>
      <c r="S23" s="11" t="e">
        <f t="shared" si="0"/>
        <v>#REF!</v>
      </c>
      <c r="T23" s="4">
        <v>141460.16</v>
      </c>
      <c r="U23" s="21" t="e">
        <f t="shared" si="2"/>
        <v>#REF!</v>
      </c>
      <c r="V23" s="13" t="s">
        <v>1264</v>
      </c>
      <c r="W23" s="20">
        <f>COUNT(L23,M23,N23,F23,J23,I23,H23,G23,#REF!,E23,#REF!)</f>
        <v>3</v>
      </c>
      <c r="X23" s="22">
        <f t="shared" si="1"/>
        <v>93505.689265536726</v>
      </c>
      <c r="Y23" s="22" t="e">
        <f>X23-#REF!</f>
        <v>#REF!</v>
      </c>
    </row>
    <row r="24" spans="1:25" s="20" customFormat="1" ht="30" x14ac:dyDescent="0.25">
      <c r="A24" s="13"/>
      <c r="B24" s="10" t="s">
        <v>95</v>
      </c>
      <c r="C24" s="36" t="s">
        <v>9</v>
      </c>
      <c r="D24" s="58" t="s">
        <v>1274</v>
      </c>
      <c r="E24" s="12"/>
      <c r="F24" s="48">
        <v>63236.084745762717</v>
      </c>
      <c r="G24" s="11">
        <v>62540</v>
      </c>
      <c r="H24" s="11">
        <v>55074.576271186445</v>
      </c>
      <c r="I24" s="15">
        <v>67493.220338983054</v>
      </c>
      <c r="J24" s="11">
        <v>57145.966101694925</v>
      </c>
      <c r="K24" s="4"/>
      <c r="L24" s="4"/>
      <c r="M24" s="4">
        <v>57592</v>
      </c>
      <c r="N24" s="4"/>
      <c r="O24" s="4"/>
      <c r="P24" s="4"/>
      <c r="Q24" s="11" t="e">
        <f>MIN(K24,M24,N24,O24,P24,J24,I24,H24,G24,F24,E24,#REF!,L24)</f>
        <v>#REF!</v>
      </c>
      <c r="R24" s="11" t="e">
        <f>Q24-#REF!</f>
        <v>#REF!</v>
      </c>
      <c r="S24" s="11" t="e">
        <f t="shared" si="0"/>
        <v>#REF!</v>
      </c>
      <c r="T24" s="4">
        <v>88975.7</v>
      </c>
      <c r="U24" s="21" t="e">
        <f>(T24-Q24)/Q24</f>
        <v>#REF!</v>
      </c>
      <c r="V24" s="13" t="s">
        <v>1264</v>
      </c>
      <c r="W24" s="20">
        <f>COUNT(L24,M24,N24,F24,J24,I24,H24,G24,#REF!,E24,#REF!)</f>
        <v>6</v>
      </c>
      <c r="X24" s="22">
        <f t="shared" si="1"/>
        <v>60513.641242937854</v>
      </c>
      <c r="Y24" s="22" t="e">
        <f>X24-#REF!</f>
        <v>#REF!</v>
      </c>
    </row>
    <row r="25" spans="1:25" s="20" customFormat="1" ht="30" x14ac:dyDescent="0.25">
      <c r="A25" s="13"/>
      <c r="B25" s="10" t="s">
        <v>96</v>
      </c>
      <c r="C25" s="36" t="s">
        <v>9</v>
      </c>
      <c r="D25" s="58" t="s">
        <v>1274</v>
      </c>
      <c r="E25" s="12"/>
      <c r="F25" s="48"/>
      <c r="G25" s="11">
        <v>46424</v>
      </c>
      <c r="H25" s="15">
        <v>40483.050847457627</v>
      </c>
      <c r="I25" s="4"/>
      <c r="J25" s="11">
        <v>43482.686440677971</v>
      </c>
      <c r="K25" s="4"/>
      <c r="L25" s="4"/>
      <c r="M25" s="4"/>
      <c r="N25" s="4"/>
      <c r="O25" s="4"/>
      <c r="P25" s="4"/>
      <c r="Q25" s="11" t="e">
        <f>MIN(K25,M25,N25,O25,P25,J25,I25,H25,G25,F25,E25,#REF!,L25)</f>
        <v>#REF!</v>
      </c>
      <c r="R25" s="11" t="e">
        <f>Q25-#REF!</f>
        <v>#REF!</v>
      </c>
      <c r="S25" s="11" t="e">
        <f t="shared" si="0"/>
        <v>#REF!</v>
      </c>
      <c r="T25" s="11">
        <v>61189.47</v>
      </c>
      <c r="U25" s="21" t="e">
        <f t="shared" si="2"/>
        <v>#REF!</v>
      </c>
      <c r="V25" s="13" t="s">
        <v>1264</v>
      </c>
      <c r="W25" s="20">
        <f>COUNT(L25,M25,N25,F25,J25,I25,H25,G25,#REF!,E25,#REF!)</f>
        <v>3</v>
      </c>
      <c r="X25" s="22">
        <f t="shared" si="1"/>
        <v>43463.245762711864</v>
      </c>
      <c r="Y25" s="22" t="e">
        <f>X25-#REF!</f>
        <v>#REF!</v>
      </c>
    </row>
    <row r="26" spans="1:25" s="20" customFormat="1" ht="30" x14ac:dyDescent="0.25">
      <c r="A26" s="13"/>
      <c r="B26" s="10" t="s">
        <v>97</v>
      </c>
      <c r="C26" s="36" t="s">
        <v>9</v>
      </c>
      <c r="D26" s="58" t="s">
        <v>1274</v>
      </c>
      <c r="E26" s="12"/>
      <c r="F26" s="48">
        <v>34570</v>
      </c>
      <c r="G26" s="11">
        <v>28760</v>
      </c>
      <c r="H26" s="11">
        <v>28330.508474576272</v>
      </c>
      <c r="I26" s="15">
        <v>34844.91525423729</v>
      </c>
      <c r="J26" s="11">
        <v>29407.940677966104</v>
      </c>
      <c r="K26" s="4"/>
      <c r="L26" s="4"/>
      <c r="M26" s="4">
        <v>28875</v>
      </c>
      <c r="N26" s="4"/>
      <c r="O26" s="4"/>
      <c r="P26" s="4"/>
      <c r="Q26" s="11" t="e">
        <f>MIN(K26,M26,N26,O26,P26,J26,I26,H26,G26,F26,E26,#REF!,L26)</f>
        <v>#REF!</v>
      </c>
      <c r="R26" s="11" t="e">
        <f>Q26-#REF!</f>
        <v>#REF!</v>
      </c>
      <c r="S26" s="11" t="e">
        <f t="shared" si="0"/>
        <v>#REF!</v>
      </c>
      <c r="T26" s="4">
        <v>42690.95</v>
      </c>
      <c r="U26" s="21" t="e">
        <f t="shared" si="2"/>
        <v>#REF!</v>
      </c>
      <c r="V26" s="13" t="s">
        <v>1264</v>
      </c>
      <c r="W26" s="20">
        <f>COUNT(L26,M26,N26,F26,J26,I26,H26,G26,#REF!,E26,#REF!)</f>
        <v>6</v>
      </c>
      <c r="X26" s="22">
        <f t="shared" si="1"/>
        <v>30798.060734463277</v>
      </c>
      <c r="Y26" s="22" t="e">
        <f>X26-#REF!</f>
        <v>#REF!</v>
      </c>
    </row>
    <row r="27" spans="1:25" s="20" customFormat="1" ht="30" x14ac:dyDescent="0.25">
      <c r="A27" s="13"/>
      <c r="B27" s="10" t="s">
        <v>98</v>
      </c>
      <c r="C27" s="36" t="s">
        <v>9</v>
      </c>
      <c r="D27" s="58" t="s">
        <v>1274</v>
      </c>
      <c r="E27" s="12"/>
      <c r="F27" s="48">
        <v>20810</v>
      </c>
      <c r="G27" s="11"/>
      <c r="H27" s="11"/>
      <c r="I27" s="15">
        <v>20055.932203389832</v>
      </c>
      <c r="J27" s="11">
        <v>17845.652542372882</v>
      </c>
      <c r="K27" s="4"/>
      <c r="L27" s="4"/>
      <c r="M27" s="4">
        <v>17745</v>
      </c>
      <c r="N27" s="4"/>
      <c r="O27" s="4"/>
      <c r="P27" s="4"/>
      <c r="Q27" s="11" t="e">
        <f>MIN(K27,M27,N27,O27,P27,J27,I27,H27,G27,F27,E27,#REF!,L27)</f>
        <v>#REF!</v>
      </c>
      <c r="R27" s="11" t="e">
        <f>Q27-#REF!</f>
        <v>#REF!</v>
      </c>
      <c r="S27" s="11" t="e">
        <f t="shared" si="0"/>
        <v>#REF!</v>
      </c>
      <c r="T27" s="11">
        <v>26321.94</v>
      </c>
      <c r="U27" s="21" t="e">
        <f t="shared" si="2"/>
        <v>#REF!</v>
      </c>
      <c r="V27" s="13" t="s">
        <v>1264</v>
      </c>
      <c r="W27" s="20">
        <f>COUNT(L27,M27,N27,F27,J27,I27,H27,G27,#REF!,E27,#REF!)</f>
        <v>4</v>
      </c>
      <c r="X27" s="22">
        <f t="shared" si="1"/>
        <v>19114.146186440677</v>
      </c>
      <c r="Y27" s="22" t="e">
        <f>X27-#REF!</f>
        <v>#REF!</v>
      </c>
    </row>
    <row r="28" spans="1:25" s="20" customFormat="1" x14ac:dyDescent="0.25">
      <c r="A28" s="32" t="s">
        <v>11</v>
      </c>
      <c r="B28" s="33" t="s">
        <v>99</v>
      </c>
      <c r="C28" s="36"/>
      <c r="D28" s="36"/>
      <c r="E28" s="12"/>
      <c r="F28" s="48"/>
      <c r="G28" s="11"/>
      <c r="H28" s="4"/>
      <c r="I28" s="4"/>
      <c r="J28" s="11"/>
      <c r="K28" s="4"/>
      <c r="L28" s="4"/>
      <c r="M28" s="4"/>
      <c r="N28" s="4"/>
      <c r="O28" s="4"/>
      <c r="P28" s="4"/>
      <c r="Q28" s="11" t="e">
        <f>MIN(K28,M28,N28,O28,P28,J28,I28,H28,G28,F28,E28,#REF!,L28)</f>
        <v>#REF!</v>
      </c>
      <c r="R28" s="11" t="e">
        <f>Q28-#REF!</f>
        <v>#REF!</v>
      </c>
      <c r="S28" s="11" t="e">
        <f t="shared" si="0"/>
        <v>#REF!</v>
      </c>
      <c r="T28" s="4"/>
      <c r="U28" s="21" t="e">
        <f t="shared" si="2"/>
        <v>#REF!</v>
      </c>
      <c r="V28" s="13"/>
      <c r="X28" s="22" t="e">
        <f t="shared" si="1"/>
        <v>#DIV/0!</v>
      </c>
      <c r="Y28" s="22" t="e">
        <f>X28-#REF!</f>
        <v>#DIV/0!</v>
      </c>
    </row>
    <row r="29" spans="1:25" s="20" customFormat="1" ht="30" x14ac:dyDescent="0.25">
      <c r="A29" s="13"/>
      <c r="B29" s="10" t="s">
        <v>100</v>
      </c>
      <c r="C29" s="36" t="s">
        <v>4</v>
      </c>
      <c r="D29" s="58" t="s">
        <v>1274</v>
      </c>
      <c r="E29" s="12"/>
      <c r="F29" s="48"/>
      <c r="G29" s="11"/>
      <c r="H29" s="11"/>
      <c r="I29" s="15"/>
      <c r="J29" s="11"/>
      <c r="K29" s="4"/>
      <c r="L29" s="4"/>
      <c r="M29" s="4"/>
      <c r="N29" s="4"/>
      <c r="O29" s="4"/>
      <c r="P29" s="4"/>
      <c r="Q29" s="11" t="e">
        <f>MIN(K29,M29,N29,O29,P29,J29,I29,H29,G29,F29,E29,#REF!,L29)</f>
        <v>#REF!</v>
      </c>
      <c r="R29" s="11" t="e">
        <f>Q29-#REF!</f>
        <v>#REF!</v>
      </c>
      <c r="S29" s="11" t="e">
        <f t="shared" si="0"/>
        <v>#REF!</v>
      </c>
      <c r="T29" s="11">
        <v>486.14406779661016</v>
      </c>
      <c r="U29" s="21" t="e">
        <f t="shared" si="2"/>
        <v>#REF!</v>
      </c>
      <c r="V29" s="12" t="s">
        <v>6</v>
      </c>
      <c r="W29" s="20">
        <f>COUNT(L29,M29,N29,F29,J29,I29,H29,G29,#REF!,E29,#REF!)</f>
        <v>0</v>
      </c>
      <c r="X29" s="22" t="e">
        <f t="shared" si="1"/>
        <v>#DIV/0!</v>
      </c>
      <c r="Y29" s="22" t="e">
        <f>X29-#REF!</f>
        <v>#DIV/0!</v>
      </c>
    </row>
    <row r="30" spans="1:25" s="20" customFormat="1" ht="30" x14ac:dyDescent="0.25">
      <c r="A30" s="13"/>
      <c r="B30" s="10" t="s">
        <v>1254</v>
      </c>
      <c r="C30" s="36" t="s">
        <v>4</v>
      </c>
      <c r="D30" s="58" t="s">
        <v>1274</v>
      </c>
      <c r="E30" s="12"/>
      <c r="F30" s="48">
        <v>383.42372881355936</v>
      </c>
      <c r="G30" s="11">
        <v>405</v>
      </c>
      <c r="H30" s="11">
        <v>549.15254237288138</v>
      </c>
      <c r="I30" s="4"/>
      <c r="J30" s="11"/>
      <c r="K30" s="4"/>
      <c r="L30" s="4"/>
      <c r="M30" s="4"/>
      <c r="N30" s="4"/>
      <c r="O30" s="4"/>
      <c r="P30" s="4"/>
      <c r="Q30" s="11" t="e">
        <f>MIN(K30,M30,N30,O30,P30,J30,I30,H30,G30,F30,E30,#REF!,L30)</f>
        <v>#REF!</v>
      </c>
      <c r="R30" s="11" t="e">
        <f>Q30-#REF!</f>
        <v>#REF!</v>
      </c>
      <c r="S30" s="11" t="e">
        <f t="shared" si="0"/>
        <v>#REF!</v>
      </c>
      <c r="T30" s="11">
        <f>F30</f>
        <v>383.42372881355936</v>
      </c>
      <c r="U30" s="21" t="e">
        <f t="shared" si="2"/>
        <v>#REF!</v>
      </c>
      <c r="V30" s="12" t="s">
        <v>887</v>
      </c>
      <c r="W30" s="20">
        <f>COUNT(L30,M30,N30,F30,J30,I30,H30,G30,#REF!,E30,#REF!)</f>
        <v>3</v>
      </c>
      <c r="X30" s="22">
        <f t="shared" si="1"/>
        <v>445.85875706214694</v>
      </c>
      <c r="Y30" s="22" t="e">
        <f>X30-#REF!</f>
        <v>#REF!</v>
      </c>
    </row>
    <row r="31" spans="1:25" s="20" customFormat="1" ht="30" x14ac:dyDescent="0.25">
      <c r="A31" s="13"/>
      <c r="B31" s="10" t="s">
        <v>1255</v>
      </c>
      <c r="C31" s="36" t="s">
        <v>12</v>
      </c>
      <c r="D31" s="58" t="s">
        <v>1274</v>
      </c>
      <c r="E31" s="12"/>
      <c r="F31" s="48">
        <v>1098.3050847457628</v>
      </c>
      <c r="G31" s="11">
        <v>422</v>
      </c>
      <c r="H31" s="15">
        <v>400.84745762711867</v>
      </c>
      <c r="I31" s="4"/>
      <c r="J31" s="11"/>
      <c r="K31" s="4"/>
      <c r="L31" s="4"/>
      <c r="M31" s="4"/>
      <c r="N31" s="4"/>
      <c r="O31" s="4"/>
      <c r="P31" s="11"/>
      <c r="Q31" s="11" t="e">
        <f>MIN(K31,M31,N31,O31,P31,J31,I31,H31,G31,F31,E31,#REF!,L31)</f>
        <v>#REF!</v>
      </c>
      <c r="R31" s="11" t="e">
        <f>Q31-#REF!</f>
        <v>#REF!</v>
      </c>
      <c r="S31" s="11" t="e">
        <f t="shared" si="0"/>
        <v>#REF!</v>
      </c>
      <c r="T31" s="11">
        <v>640.3841807909605</v>
      </c>
      <c r="U31" s="21" t="e">
        <f t="shared" si="2"/>
        <v>#REF!</v>
      </c>
      <c r="V31" s="12" t="s">
        <v>1266</v>
      </c>
      <c r="W31" s="20">
        <f>COUNT(L31,M31,N31,F31,J31,I31,H31,G31,#REF!,E31,#REF!)</f>
        <v>3</v>
      </c>
      <c r="X31" s="22">
        <f t="shared" si="1"/>
        <v>640.3841807909605</v>
      </c>
      <c r="Y31" s="22" t="e">
        <f>X31-#REF!</f>
        <v>#REF!</v>
      </c>
    </row>
    <row r="32" spans="1:25" s="20" customFormat="1" ht="30" x14ac:dyDescent="0.25">
      <c r="A32" s="13"/>
      <c r="B32" s="10" t="s">
        <v>101</v>
      </c>
      <c r="C32" s="36" t="s">
        <v>12</v>
      </c>
      <c r="D32" s="58" t="s">
        <v>1274</v>
      </c>
      <c r="E32" s="12"/>
      <c r="F32" s="48"/>
      <c r="G32" s="11"/>
      <c r="H32" s="4"/>
      <c r="I32" s="4"/>
      <c r="J32" s="11"/>
      <c r="K32" s="4"/>
      <c r="L32" s="4"/>
      <c r="M32" s="4"/>
      <c r="N32" s="4"/>
      <c r="O32" s="4"/>
      <c r="P32" s="4"/>
      <c r="Q32" s="11" t="e">
        <f>MIN(K32,M32,N32,O32,P32,J32,I32,H32,G32,F32,E32,#REF!,L32)</f>
        <v>#REF!</v>
      </c>
      <c r="R32" s="11" t="e">
        <f>Q32-#REF!</f>
        <v>#REF!</v>
      </c>
      <c r="S32" s="11" t="e">
        <f t="shared" si="0"/>
        <v>#REF!</v>
      </c>
      <c r="T32" s="11" t="e">
        <f>Q32</f>
        <v>#REF!</v>
      </c>
      <c r="U32" s="21" t="e">
        <f t="shared" si="2"/>
        <v>#REF!</v>
      </c>
      <c r="V32" s="12" t="s">
        <v>6</v>
      </c>
      <c r="W32" s="20">
        <f>COUNT(L32,M32,N32,F32,J32,I32,H32,G32,#REF!,E32,#REF!)</f>
        <v>0</v>
      </c>
      <c r="X32" s="22" t="e">
        <f t="shared" si="1"/>
        <v>#DIV/0!</v>
      </c>
      <c r="Y32" s="22" t="e">
        <f>X32-#REF!</f>
        <v>#DIV/0!</v>
      </c>
    </row>
    <row r="33" spans="1:25" s="20" customFormat="1" ht="30" x14ac:dyDescent="0.25">
      <c r="A33" s="13"/>
      <c r="B33" s="10" t="s">
        <v>102</v>
      </c>
      <c r="C33" s="36" t="s">
        <v>12</v>
      </c>
      <c r="D33" s="58" t="s">
        <v>1274</v>
      </c>
      <c r="E33" s="12"/>
      <c r="F33" s="48"/>
      <c r="G33" s="11"/>
      <c r="H33" s="11">
        <v>400.84745762711867</v>
      </c>
      <c r="I33" s="4"/>
      <c r="J33" s="11"/>
      <c r="K33" s="4"/>
      <c r="L33" s="4"/>
      <c r="M33" s="4"/>
      <c r="N33" s="4"/>
      <c r="O33" s="4"/>
      <c r="P33" s="4"/>
      <c r="Q33" s="11" t="e">
        <f>MIN(K33,M33,N33,O33,P33,J33,I33,H33,G33,F33,E33,#REF!,L33)</f>
        <v>#REF!</v>
      </c>
      <c r="R33" s="11" t="e">
        <f>Q33-#REF!</f>
        <v>#REF!</v>
      </c>
      <c r="S33" s="11" t="e">
        <f t="shared" si="0"/>
        <v>#REF!</v>
      </c>
      <c r="T33" s="11" t="e">
        <f>#REF!</f>
        <v>#REF!</v>
      </c>
      <c r="U33" s="21" t="e">
        <f t="shared" si="2"/>
        <v>#REF!</v>
      </c>
      <c r="V33" s="12" t="s">
        <v>6</v>
      </c>
      <c r="W33" s="20">
        <f>COUNT(L33,M33,N33,F33,J33,I33,H33,G33,#REF!,E33,#REF!)</f>
        <v>1</v>
      </c>
      <c r="X33" s="22">
        <f t="shared" si="1"/>
        <v>400.84745762711867</v>
      </c>
      <c r="Y33" s="22" t="e">
        <f>X33-#REF!</f>
        <v>#REF!</v>
      </c>
    </row>
    <row r="34" spans="1:25" s="20" customFormat="1" ht="30" x14ac:dyDescent="0.25">
      <c r="A34" s="13"/>
      <c r="B34" s="10" t="s">
        <v>103</v>
      </c>
      <c r="C34" s="36" t="s">
        <v>12</v>
      </c>
      <c r="D34" s="58" t="s">
        <v>1274</v>
      </c>
      <c r="E34" s="12"/>
      <c r="F34" s="48"/>
      <c r="G34" s="11"/>
      <c r="H34" s="4"/>
      <c r="I34" s="4"/>
      <c r="J34" s="11">
        <v>1862.1016949152545</v>
      </c>
      <c r="K34" s="4"/>
      <c r="L34" s="4"/>
      <c r="M34" s="4"/>
      <c r="N34" s="4"/>
      <c r="O34" s="4"/>
      <c r="P34" s="4"/>
      <c r="Q34" s="11" t="e">
        <f>MIN(K34,M34,N34,O34,P34,J34,I34,H34,G34,F34,E34,#REF!,L34)</f>
        <v>#REF!</v>
      </c>
      <c r="R34" s="11" t="e">
        <f>Q34-#REF!</f>
        <v>#REF!</v>
      </c>
      <c r="S34" s="11" t="e">
        <f t="shared" si="0"/>
        <v>#REF!</v>
      </c>
      <c r="T34" s="4">
        <v>1862.1</v>
      </c>
      <c r="U34" s="21" t="e">
        <f t="shared" si="2"/>
        <v>#REF!</v>
      </c>
      <c r="V34" s="12" t="s">
        <v>13</v>
      </c>
      <c r="W34" s="20">
        <f>COUNT(L34,M34,N34,F34,J34,I34,H34,G34,#REF!,E34,#REF!)</f>
        <v>1</v>
      </c>
      <c r="X34" s="22">
        <f t="shared" si="1"/>
        <v>1862.1016949152545</v>
      </c>
      <c r="Y34" s="22" t="e">
        <f>X34-#REF!</f>
        <v>#REF!</v>
      </c>
    </row>
    <row r="35" spans="1:25" s="20" customFormat="1" ht="30" x14ac:dyDescent="0.25">
      <c r="A35" s="13"/>
      <c r="B35" s="10" t="s">
        <v>104</v>
      </c>
      <c r="C35" s="36" t="s">
        <v>12</v>
      </c>
      <c r="D35" s="58" t="s">
        <v>1274</v>
      </c>
      <c r="E35" s="12"/>
      <c r="F35" s="48"/>
      <c r="G35" s="11"/>
      <c r="H35" s="4"/>
      <c r="I35" s="4"/>
      <c r="J35" s="11">
        <v>855.74576271186447</v>
      </c>
      <c r="K35" s="4"/>
      <c r="L35" s="4"/>
      <c r="M35" s="4"/>
      <c r="N35" s="4"/>
      <c r="O35" s="4"/>
      <c r="P35" s="4"/>
      <c r="Q35" s="11" t="e">
        <f>MIN(K35,M35,N35,O35,P35,J35,I35,H35,G35,F35,E35,#REF!,L35)</f>
        <v>#REF!</v>
      </c>
      <c r="R35" s="11" t="e">
        <f>Q35-#REF!</f>
        <v>#REF!</v>
      </c>
      <c r="S35" s="11" t="e">
        <f t="shared" si="0"/>
        <v>#REF!</v>
      </c>
      <c r="T35" s="4">
        <v>855.75</v>
      </c>
      <c r="U35" s="21" t="e">
        <f t="shared" si="2"/>
        <v>#REF!</v>
      </c>
      <c r="V35" s="12" t="s">
        <v>13</v>
      </c>
      <c r="W35" s="20">
        <f>COUNT(L35,M35,N35,F35,J35,I35,H35,G35,#REF!,E35,#REF!)</f>
        <v>1</v>
      </c>
      <c r="X35" s="22">
        <f t="shared" si="1"/>
        <v>855.74576271186447</v>
      </c>
      <c r="Y35" s="22" t="e">
        <f>X35-#REF!</f>
        <v>#REF!</v>
      </c>
    </row>
    <row r="36" spans="1:25" s="20" customFormat="1" ht="30" x14ac:dyDescent="0.25">
      <c r="A36" s="13"/>
      <c r="B36" s="29" t="s">
        <v>1333</v>
      </c>
      <c r="C36" s="36" t="s">
        <v>12</v>
      </c>
      <c r="D36" s="58" t="s">
        <v>1274</v>
      </c>
      <c r="E36" s="12"/>
      <c r="F36" s="48"/>
      <c r="G36" s="11"/>
      <c r="H36" s="4"/>
      <c r="I36" s="4"/>
      <c r="J36" s="11"/>
      <c r="K36" s="4"/>
      <c r="L36" s="4"/>
      <c r="M36" s="4"/>
      <c r="N36" s="4"/>
      <c r="O36" s="4"/>
      <c r="P36" s="4"/>
      <c r="Q36" s="11" t="e">
        <f>MIN(K36,M36,N36,O36,P36,J36,I36,H36,G36,F36,E36,#REF!,L36)</f>
        <v>#REF!</v>
      </c>
      <c r="R36" s="11" t="e">
        <f>Q36-#REF!</f>
        <v>#REF!</v>
      </c>
      <c r="S36" s="11" t="e">
        <f t="shared" ref="S36" si="3">R36=Q36</f>
        <v>#REF!</v>
      </c>
      <c r="T36" s="15">
        <v>280</v>
      </c>
      <c r="U36" s="21" t="e">
        <f t="shared" ref="U36" si="4">(T36-Q36)/Q36</f>
        <v>#REF!</v>
      </c>
      <c r="V36" s="12" t="s">
        <v>1253</v>
      </c>
      <c r="X36" s="22"/>
      <c r="Y36" s="22"/>
    </row>
    <row r="37" spans="1:25" s="20" customFormat="1" ht="30" x14ac:dyDescent="0.25">
      <c r="A37" s="13"/>
      <c r="B37" s="10" t="s">
        <v>1334</v>
      </c>
      <c r="C37" s="36" t="s">
        <v>4</v>
      </c>
      <c r="D37" s="58" t="s">
        <v>1274</v>
      </c>
      <c r="E37" s="12"/>
      <c r="F37" s="48"/>
      <c r="G37" s="11"/>
      <c r="H37" s="11"/>
      <c r="I37" s="15"/>
      <c r="J37" s="11"/>
      <c r="K37" s="4"/>
      <c r="L37" s="4"/>
      <c r="M37" s="4"/>
      <c r="N37" s="4"/>
      <c r="O37" s="4"/>
      <c r="P37" s="4"/>
      <c r="Q37" s="11" t="e">
        <f>MIN(K37,M37,N37,O37,P37,J37,I37,H37,G37,F37,E37,#REF!,L37)</f>
        <v>#REF!</v>
      </c>
      <c r="R37" s="11" t="e">
        <f>Q37-#REF!</f>
        <v>#REF!</v>
      </c>
      <c r="S37" s="11" t="e">
        <f t="shared" si="0"/>
        <v>#REF!</v>
      </c>
      <c r="T37" s="11" t="e">
        <f>#REF!</f>
        <v>#REF!</v>
      </c>
      <c r="U37" s="21" t="e">
        <f t="shared" si="2"/>
        <v>#REF!</v>
      </c>
      <c r="V37" s="12" t="s">
        <v>6</v>
      </c>
      <c r="W37" s="20">
        <f>COUNT(L37,M37,N37,F37,J37,I37,H37,G37,#REF!,E37,#REF!)</f>
        <v>0</v>
      </c>
      <c r="X37" s="22" t="e">
        <f t="shared" si="1"/>
        <v>#DIV/0!</v>
      </c>
      <c r="Y37" s="22" t="e">
        <f>X37-#REF!</f>
        <v>#DIV/0!</v>
      </c>
    </row>
    <row r="38" spans="1:25" s="20" customFormat="1" ht="30" x14ac:dyDescent="0.25">
      <c r="A38" s="13"/>
      <c r="B38" s="10" t="s">
        <v>1335</v>
      </c>
      <c r="C38" s="36" t="s">
        <v>4</v>
      </c>
      <c r="D38" s="58" t="s">
        <v>1274</v>
      </c>
      <c r="E38" s="12"/>
      <c r="F38" s="48"/>
      <c r="G38" s="11">
        <v>144</v>
      </c>
      <c r="H38" s="11">
        <v>139.83050847457628</v>
      </c>
      <c r="I38" s="4"/>
      <c r="J38" s="11">
        <v>111.9406779661017</v>
      </c>
      <c r="K38" s="4"/>
      <c r="L38" s="4"/>
      <c r="M38" s="4"/>
      <c r="N38" s="4"/>
      <c r="O38" s="4"/>
      <c r="P38" s="4"/>
      <c r="Q38" s="11" t="e">
        <f>MIN(K38,M38,N38,O38,P38,J38,I38,H38,G38,F38,E38,#REF!,L38)</f>
        <v>#REF!</v>
      </c>
      <c r="R38" s="11" t="e">
        <f>Q38-#REF!</f>
        <v>#REF!</v>
      </c>
      <c r="S38" s="11" t="e">
        <f t="shared" si="0"/>
        <v>#REF!</v>
      </c>
      <c r="T38" s="4">
        <f>E38</f>
        <v>0</v>
      </c>
      <c r="U38" s="21" t="e">
        <f t="shared" si="2"/>
        <v>#REF!</v>
      </c>
      <c r="V38" s="13" t="s">
        <v>5</v>
      </c>
      <c r="W38" s="20">
        <f>COUNT(L38,M38,N38,F38,J38,I38,H38,G38,#REF!,E38,#REF!)</f>
        <v>3</v>
      </c>
      <c r="X38" s="22">
        <f t="shared" si="1"/>
        <v>131.92372881355934</v>
      </c>
      <c r="Y38" s="22" t="e">
        <f>X38-#REF!</f>
        <v>#REF!</v>
      </c>
    </row>
    <row r="39" spans="1:25" s="20" customFormat="1" ht="30" x14ac:dyDescent="0.25">
      <c r="A39" s="13"/>
      <c r="B39" s="10" t="s">
        <v>1336</v>
      </c>
      <c r="C39" s="36" t="s">
        <v>12</v>
      </c>
      <c r="D39" s="58" t="s">
        <v>1274</v>
      </c>
      <c r="E39" s="12"/>
      <c r="F39" s="48"/>
      <c r="G39" s="11"/>
      <c r="H39" s="4"/>
      <c r="I39" s="11">
        <v>609.20338983050851</v>
      </c>
      <c r="J39" s="11"/>
      <c r="K39" s="4"/>
      <c r="L39" s="4"/>
      <c r="M39" s="4"/>
      <c r="N39" s="4"/>
      <c r="O39" s="4"/>
      <c r="P39" s="4"/>
      <c r="Q39" s="11" t="e">
        <f>MIN(K39,M39,N39,O39,P39,J39,I39,H39,G39,F39,E39,#REF!,L39)</f>
        <v>#REF!</v>
      </c>
      <c r="R39" s="11" t="e">
        <f>Q39-#REF!</f>
        <v>#REF!</v>
      </c>
      <c r="S39" s="11" t="e">
        <f t="shared" si="0"/>
        <v>#REF!</v>
      </c>
      <c r="T39" s="11" t="e">
        <f>Q39</f>
        <v>#REF!</v>
      </c>
      <c r="U39" s="21" t="e">
        <f t="shared" si="2"/>
        <v>#REF!</v>
      </c>
      <c r="V39" s="12" t="s">
        <v>14</v>
      </c>
      <c r="W39" s="20">
        <f>COUNT(L39,M39,N39,F39,J39,I39,H39,G39,#REF!,E39,#REF!)</f>
        <v>1</v>
      </c>
      <c r="X39" s="22">
        <f t="shared" si="1"/>
        <v>609.20338983050851</v>
      </c>
      <c r="Y39" s="22" t="e">
        <f>X39-#REF!</f>
        <v>#REF!</v>
      </c>
    </row>
    <row r="40" spans="1:25" s="20" customFormat="1" ht="30" x14ac:dyDescent="0.25">
      <c r="A40" s="13"/>
      <c r="B40" s="10" t="s">
        <v>1337</v>
      </c>
      <c r="C40" s="36" t="s">
        <v>12</v>
      </c>
      <c r="D40" s="58" t="s">
        <v>1274</v>
      </c>
      <c r="E40" s="12"/>
      <c r="F40" s="48"/>
      <c r="G40" s="11"/>
      <c r="H40" s="11"/>
      <c r="I40" s="15">
        <v>585.19491525423734</v>
      </c>
      <c r="J40" s="11"/>
      <c r="K40" s="4"/>
      <c r="L40" s="4"/>
      <c r="M40" s="4"/>
      <c r="N40" s="4"/>
      <c r="O40" s="11"/>
      <c r="P40" s="4"/>
      <c r="Q40" s="11" t="e">
        <f>MIN(K40,M40,N40,O40,P40,J40,I40,H40,G40,F40,E40,#REF!,L40)</f>
        <v>#REF!</v>
      </c>
      <c r="R40" s="11" t="e">
        <f>Q40-#REF!</f>
        <v>#REF!</v>
      </c>
      <c r="S40" s="11" t="e">
        <f t="shared" si="0"/>
        <v>#REF!</v>
      </c>
      <c r="T40" s="11" t="e">
        <f>#REF!</f>
        <v>#REF!</v>
      </c>
      <c r="U40" s="21" t="e">
        <f t="shared" si="2"/>
        <v>#REF!</v>
      </c>
      <c r="V40" s="12" t="s">
        <v>6</v>
      </c>
      <c r="W40" s="20">
        <f>COUNT(L40,M40,N40,F40,J40,I40,H40,G40,#REF!,E40,#REF!)</f>
        <v>1</v>
      </c>
      <c r="X40" s="22">
        <f t="shared" si="1"/>
        <v>585.19491525423734</v>
      </c>
      <c r="Y40" s="22" t="e">
        <f>X40-#REF!</f>
        <v>#REF!</v>
      </c>
    </row>
    <row r="41" spans="1:25" s="20" customFormat="1" ht="30" x14ac:dyDescent="0.25">
      <c r="A41" s="13"/>
      <c r="B41" s="10" t="s">
        <v>1338</v>
      </c>
      <c r="C41" s="36" t="s">
        <v>12</v>
      </c>
      <c r="D41" s="58" t="s">
        <v>1274</v>
      </c>
      <c r="E41" s="12"/>
      <c r="F41" s="48">
        <v>379.83050847457628</v>
      </c>
      <c r="G41" s="11"/>
      <c r="H41" s="11"/>
      <c r="I41" s="15">
        <v>570.24576271186447</v>
      </c>
      <c r="J41" s="11"/>
      <c r="K41" s="4"/>
      <c r="L41" s="4"/>
      <c r="M41" s="4"/>
      <c r="N41" s="4"/>
      <c r="O41" s="4"/>
      <c r="P41" s="4"/>
      <c r="Q41" s="11" t="e">
        <f>MIN(K41,M41,N41,O41,P41,J41,I41,H41,G41,F41,E41,#REF!,L41)</f>
        <v>#REF!</v>
      </c>
      <c r="R41" s="11" t="e">
        <f>Q41-#REF!</f>
        <v>#REF!</v>
      </c>
      <c r="S41" s="11" t="e">
        <f t="shared" si="0"/>
        <v>#REF!</v>
      </c>
      <c r="T41" s="11">
        <f>F41</f>
        <v>379.83050847457628</v>
      </c>
      <c r="U41" s="21" t="e">
        <f t="shared" si="2"/>
        <v>#REF!</v>
      </c>
      <c r="V41" s="13" t="s">
        <v>887</v>
      </c>
      <c r="W41" s="20">
        <f>COUNT(L41,M41,N41,F41,J41,I41,H41,G41,#REF!,E41,#REF!)</f>
        <v>2</v>
      </c>
      <c r="X41" s="22">
        <f t="shared" si="1"/>
        <v>475.03813559322037</v>
      </c>
      <c r="Y41" s="22" t="e">
        <f>X41-#REF!</f>
        <v>#REF!</v>
      </c>
    </row>
    <row r="42" spans="1:25" s="20" customFormat="1" ht="30" x14ac:dyDescent="0.25">
      <c r="A42" s="13"/>
      <c r="B42" s="10" t="s">
        <v>1339</v>
      </c>
      <c r="C42" s="36" t="s">
        <v>4</v>
      </c>
      <c r="D42" s="58" t="s">
        <v>1274</v>
      </c>
      <c r="E42" s="12"/>
      <c r="F42" s="48">
        <v>74.576271186440678</v>
      </c>
      <c r="G42" s="11"/>
      <c r="H42" s="4"/>
      <c r="I42" s="4"/>
      <c r="J42" s="11"/>
      <c r="K42" s="4"/>
      <c r="L42" s="4"/>
      <c r="M42" s="4"/>
      <c r="N42" s="4"/>
      <c r="O42" s="4"/>
      <c r="P42" s="4"/>
      <c r="Q42" s="11" t="e">
        <f>MIN(K42,M42,N42,O42,P42,J42,I42,H42,G42,F42,E42,#REF!,L42)</f>
        <v>#REF!</v>
      </c>
      <c r="R42" s="11" t="e">
        <f>Q42-#REF!</f>
        <v>#REF!</v>
      </c>
      <c r="S42" s="11" t="e">
        <f t="shared" si="0"/>
        <v>#REF!</v>
      </c>
      <c r="T42" s="11">
        <f>F42</f>
        <v>74.576271186440678</v>
      </c>
      <c r="U42" s="21" t="e">
        <f>(T42-Q42)/Q42</f>
        <v>#REF!</v>
      </c>
      <c r="V42" s="13" t="s">
        <v>887</v>
      </c>
      <c r="W42" s="20">
        <f>COUNT(L42,M42,N42,F42,J42,I42,H42,G42,#REF!,E42,#REF!)</f>
        <v>1</v>
      </c>
      <c r="X42" s="22">
        <f t="shared" si="1"/>
        <v>74.576271186440678</v>
      </c>
      <c r="Y42" s="22" t="e">
        <f>X42-#REF!</f>
        <v>#REF!</v>
      </c>
    </row>
    <row r="43" spans="1:25" s="20" customFormat="1" ht="30" x14ac:dyDescent="0.25">
      <c r="A43" s="13"/>
      <c r="B43" s="10" t="s">
        <v>1340</v>
      </c>
      <c r="C43" s="36" t="s">
        <v>4</v>
      </c>
      <c r="D43" s="58" t="s">
        <v>1274</v>
      </c>
      <c r="E43" s="12"/>
      <c r="F43" s="48"/>
      <c r="G43" s="11"/>
      <c r="H43" s="11"/>
      <c r="I43" s="15"/>
      <c r="J43" s="11"/>
      <c r="K43" s="4"/>
      <c r="L43" s="4"/>
      <c r="M43" s="4"/>
      <c r="N43" s="4"/>
      <c r="O43" s="4"/>
      <c r="P43" s="4"/>
      <c r="Q43" s="11" t="e">
        <f>MIN(K43,M43,N43,O43,P43,J43,I43,H43,G43,F43,E43,#REF!,L43)</f>
        <v>#REF!</v>
      </c>
      <c r="R43" s="11" t="e">
        <f>Q43-#REF!</f>
        <v>#REF!</v>
      </c>
      <c r="S43" s="11" t="e">
        <f t="shared" si="0"/>
        <v>#REF!</v>
      </c>
      <c r="T43" s="11" t="e">
        <f>Q43</f>
        <v>#REF!</v>
      </c>
      <c r="U43" s="21" t="e">
        <f t="shared" si="2"/>
        <v>#REF!</v>
      </c>
      <c r="V43" s="12" t="s">
        <v>6</v>
      </c>
      <c r="W43" s="20">
        <f>COUNT(L43,M43,N43,F43,J43,I43,H43,G43,#REF!,E43,#REF!)</f>
        <v>0</v>
      </c>
      <c r="X43" s="22" t="e">
        <f t="shared" si="1"/>
        <v>#DIV/0!</v>
      </c>
      <c r="Y43" s="22" t="e">
        <f>X43-#REF!</f>
        <v>#DIV/0!</v>
      </c>
    </row>
    <row r="44" spans="1:25" s="20" customFormat="1" ht="30" x14ac:dyDescent="0.25">
      <c r="A44" s="13"/>
      <c r="B44" s="10" t="s">
        <v>105</v>
      </c>
      <c r="C44" s="36" t="s">
        <v>4</v>
      </c>
      <c r="D44" s="58" t="s">
        <v>1274</v>
      </c>
      <c r="E44" s="12"/>
      <c r="F44" s="48">
        <v>74.576271186440678</v>
      </c>
      <c r="G44" s="11"/>
      <c r="H44" s="11"/>
      <c r="I44" s="15"/>
      <c r="J44" s="11"/>
      <c r="K44" s="4"/>
      <c r="L44" s="4"/>
      <c r="M44" s="4"/>
      <c r="N44" s="4"/>
      <c r="O44" s="4"/>
      <c r="P44" s="4"/>
      <c r="Q44" s="11" t="e">
        <f>MIN(K44,M44,N44,O44,P44,J44,I44,H44,G44,F44,E44,#REF!,L44)</f>
        <v>#REF!</v>
      </c>
      <c r="R44" s="11" t="e">
        <f>Q44-#REF!</f>
        <v>#REF!</v>
      </c>
      <c r="S44" s="11" t="e">
        <f t="shared" si="0"/>
        <v>#REF!</v>
      </c>
      <c r="T44" s="4">
        <v>39.5</v>
      </c>
      <c r="U44" s="21" t="e">
        <f t="shared" si="2"/>
        <v>#REF!</v>
      </c>
      <c r="V44" s="12" t="s">
        <v>6</v>
      </c>
      <c r="W44" s="20">
        <f>COUNT(L44,M44,N44,F44,J44,I44,H44,G44,#REF!,E44,#REF!)</f>
        <v>1</v>
      </c>
      <c r="X44" s="22">
        <f t="shared" si="1"/>
        <v>74.576271186440678</v>
      </c>
      <c r="Y44" s="22" t="e">
        <f>X44-#REF!</f>
        <v>#REF!</v>
      </c>
    </row>
    <row r="45" spans="1:25" s="20" customFormat="1" ht="30" x14ac:dyDescent="0.25">
      <c r="A45" s="13"/>
      <c r="B45" s="10" t="s">
        <v>106</v>
      </c>
      <c r="C45" s="36" t="s">
        <v>15</v>
      </c>
      <c r="D45" s="58" t="s">
        <v>1274</v>
      </c>
      <c r="E45" s="12"/>
      <c r="F45" s="48"/>
      <c r="G45" s="11">
        <v>38</v>
      </c>
      <c r="H45" s="4"/>
      <c r="I45" s="4"/>
      <c r="J45" s="11"/>
      <c r="K45" s="4"/>
      <c r="L45" s="4"/>
      <c r="M45" s="4"/>
      <c r="N45" s="4"/>
      <c r="O45" s="4"/>
      <c r="P45" s="4"/>
      <c r="Q45" s="11" t="e">
        <f>MIN(K45,M45,N45,O45,P45,J45,I45,H45,G45,F45,E45,#REF!,L45)</f>
        <v>#REF!</v>
      </c>
      <c r="R45" s="11" t="e">
        <f>Q45-#REF!</f>
        <v>#REF!</v>
      </c>
      <c r="S45" s="11" t="e">
        <f t="shared" si="0"/>
        <v>#REF!</v>
      </c>
      <c r="T45" s="11">
        <f>G45</f>
        <v>38</v>
      </c>
      <c r="U45" s="21" t="e">
        <f t="shared" si="2"/>
        <v>#REF!</v>
      </c>
      <c r="V45" s="12" t="s">
        <v>7</v>
      </c>
      <c r="W45" s="20">
        <f>COUNT(L45,M45,N45,F45,J45,I45,H45,G45,#REF!,E45,#REF!)</f>
        <v>1</v>
      </c>
      <c r="X45" s="22">
        <f t="shared" si="1"/>
        <v>38</v>
      </c>
      <c r="Y45" s="22" t="e">
        <f>X45-#REF!</f>
        <v>#REF!</v>
      </c>
    </row>
    <row r="46" spans="1:25" s="20" customFormat="1" ht="30" x14ac:dyDescent="0.25">
      <c r="A46" s="13"/>
      <c r="B46" s="10" t="s">
        <v>107</v>
      </c>
      <c r="C46" s="36" t="s">
        <v>12</v>
      </c>
      <c r="D46" s="58" t="s">
        <v>1274</v>
      </c>
      <c r="E46" s="12"/>
      <c r="F46" s="48">
        <v>673.88983050847469</v>
      </c>
      <c r="G46" s="11">
        <v>897</v>
      </c>
      <c r="H46" s="11"/>
      <c r="I46" s="15"/>
      <c r="J46" s="11">
        <v>702.77966101694915</v>
      </c>
      <c r="K46" s="4"/>
      <c r="L46" s="4"/>
      <c r="M46" s="4"/>
      <c r="N46" s="4"/>
      <c r="O46" s="4"/>
      <c r="P46" s="4"/>
      <c r="Q46" s="11" t="e">
        <f>MIN(K46,M46,N46,O46,P46,J46,I46,H46,G46,F46,E46,#REF!,L46)</f>
        <v>#REF!</v>
      </c>
      <c r="R46" s="11" t="e">
        <f>Q46-#REF!</f>
        <v>#REF!</v>
      </c>
      <c r="S46" s="11" t="e">
        <f t="shared" si="0"/>
        <v>#REF!</v>
      </c>
      <c r="T46" s="11">
        <f>J46</f>
        <v>702.77966101694915</v>
      </c>
      <c r="U46" s="21" t="e">
        <f>(T46-Q46)/Q46</f>
        <v>#REF!</v>
      </c>
      <c r="V46" s="12" t="s">
        <v>13</v>
      </c>
      <c r="W46" s="20">
        <f>COUNT(L46,M46,N46,F46,J46,I46,H46,G46,#REF!,E46,#REF!)</f>
        <v>3</v>
      </c>
      <c r="X46" s="22">
        <f t="shared" si="1"/>
        <v>757.88983050847457</v>
      </c>
      <c r="Y46" s="22" t="e">
        <f>X46-#REF!</f>
        <v>#REF!</v>
      </c>
    </row>
    <row r="47" spans="1:25" s="20" customFormat="1" ht="30" x14ac:dyDescent="0.25">
      <c r="A47" s="13"/>
      <c r="B47" s="10" t="s">
        <v>108</v>
      </c>
      <c r="C47" s="36" t="s">
        <v>12</v>
      </c>
      <c r="D47" s="58" t="s">
        <v>1274</v>
      </c>
      <c r="E47" s="12"/>
      <c r="F47" s="48"/>
      <c r="G47" s="11"/>
      <c r="H47" s="11"/>
      <c r="I47" s="15"/>
      <c r="J47" s="11">
        <v>202.73728813559322</v>
      </c>
      <c r="K47" s="4"/>
      <c r="L47" s="4"/>
      <c r="M47" s="4"/>
      <c r="N47" s="4"/>
      <c r="O47" s="4"/>
      <c r="P47" s="4"/>
      <c r="Q47" s="11" t="e">
        <f>MIN(K47,M47,N47,O47,P47,J47,I47,H47,G47,F47,E47,#REF!,L47)</f>
        <v>#REF!</v>
      </c>
      <c r="R47" s="11" t="e">
        <f>Q47-#REF!</f>
        <v>#REF!</v>
      </c>
      <c r="S47" s="11" t="e">
        <f t="shared" si="0"/>
        <v>#REF!</v>
      </c>
      <c r="T47" s="11" t="e">
        <f>Q47</f>
        <v>#REF!</v>
      </c>
      <c r="U47" s="21" t="e">
        <f>(T47-Q47)/Q47</f>
        <v>#REF!</v>
      </c>
      <c r="V47" s="12" t="s">
        <v>13</v>
      </c>
      <c r="W47" s="20">
        <f>COUNT(L47,M47,N47,F47,J47,I47,H47,G47,#REF!,E47,#REF!)</f>
        <v>1</v>
      </c>
      <c r="X47" s="22">
        <f t="shared" si="1"/>
        <v>202.73728813559322</v>
      </c>
      <c r="Y47" s="22" t="e">
        <f>X47-#REF!</f>
        <v>#REF!</v>
      </c>
    </row>
    <row r="48" spans="1:25" s="20" customFormat="1" ht="30" x14ac:dyDescent="0.25">
      <c r="A48" s="13"/>
      <c r="B48" s="10" t="s">
        <v>109</v>
      </c>
      <c r="C48" s="36" t="s">
        <v>4</v>
      </c>
      <c r="D48" s="58" t="s">
        <v>1274</v>
      </c>
      <c r="E48" s="12"/>
      <c r="F48" s="48"/>
      <c r="G48" s="11"/>
      <c r="H48" s="11"/>
      <c r="I48" s="15">
        <v>30.991525423728817</v>
      </c>
      <c r="J48" s="11"/>
      <c r="K48" s="4"/>
      <c r="L48" s="4"/>
      <c r="M48" s="4"/>
      <c r="N48" s="4"/>
      <c r="O48" s="4"/>
      <c r="P48" s="4"/>
      <c r="Q48" s="11" t="e">
        <f>MIN(K48,M48,N48,O48,P48,J48,I48,H48,G48,F48,E48,#REF!,L48)</f>
        <v>#REF!</v>
      </c>
      <c r="R48" s="11" t="e">
        <f>Q48-#REF!</f>
        <v>#REF!</v>
      </c>
      <c r="S48" s="11" t="e">
        <f t="shared" si="0"/>
        <v>#REF!</v>
      </c>
      <c r="T48" s="11" t="e">
        <f>Q48</f>
        <v>#REF!</v>
      </c>
      <c r="U48" s="21" t="e">
        <f t="shared" si="2"/>
        <v>#REF!</v>
      </c>
      <c r="V48" s="12" t="s">
        <v>6</v>
      </c>
      <c r="W48" s="20">
        <f>COUNT(L48,M48,N48,F48,J48,I48,H48,G48,#REF!,E48,#REF!)</f>
        <v>1</v>
      </c>
      <c r="X48" s="22">
        <f t="shared" si="1"/>
        <v>30.991525423728817</v>
      </c>
      <c r="Y48" s="22" t="e">
        <f>X48-#REF!</f>
        <v>#REF!</v>
      </c>
    </row>
    <row r="49" spans="1:26" s="20" customFormat="1" ht="30" x14ac:dyDescent="0.25">
      <c r="A49" s="13"/>
      <c r="B49" s="10" t="s">
        <v>110</v>
      </c>
      <c r="C49" s="36" t="s">
        <v>4</v>
      </c>
      <c r="D49" s="58" t="s">
        <v>1274</v>
      </c>
      <c r="E49" s="12"/>
      <c r="F49" s="48"/>
      <c r="G49" s="11"/>
      <c r="H49" s="11"/>
      <c r="I49" s="15"/>
      <c r="J49" s="11"/>
      <c r="K49" s="4"/>
      <c r="L49" s="4"/>
      <c r="M49" s="4"/>
      <c r="N49" s="4"/>
      <c r="O49" s="4"/>
      <c r="P49" s="4"/>
      <c r="Q49" s="11" t="e">
        <f>MIN(K49,M49,N49,O49,P49,J49,I49,H49,G49,F49,E49,#REF!,L49)</f>
        <v>#REF!</v>
      </c>
      <c r="R49" s="11" t="e">
        <f>Q49-#REF!</f>
        <v>#REF!</v>
      </c>
      <c r="S49" s="11" t="e">
        <f t="shared" si="0"/>
        <v>#REF!</v>
      </c>
      <c r="T49" s="4">
        <v>57.87</v>
      </c>
      <c r="U49" s="21" t="e">
        <f t="shared" si="2"/>
        <v>#REF!</v>
      </c>
      <c r="V49" s="12" t="s">
        <v>6</v>
      </c>
      <c r="W49" s="20">
        <f>COUNT(L49,M49,N49,F49,J49,I49,H49,G49,#REF!,E49,#REF!)</f>
        <v>0</v>
      </c>
      <c r="X49" s="22" t="e">
        <f t="shared" si="1"/>
        <v>#DIV/0!</v>
      </c>
      <c r="Y49" s="22" t="e">
        <f>X49-#REF!</f>
        <v>#DIV/0!</v>
      </c>
    </row>
    <row r="50" spans="1:26" s="20" customFormat="1" ht="30" x14ac:dyDescent="0.25">
      <c r="A50" s="13"/>
      <c r="B50" s="10" t="s">
        <v>111</v>
      </c>
      <c r="C50" s="36" t="s">
        <v>4</v>
      </c>
      <c r="D50" s="58" t="s">
        <v>1274</v>
      </c>
      <c r="E50" s="12"/>
      <c r="F50" s="48"/>
      <c r="G50" s="11">
        <v>12</v>
      </c>
      <c r="H50" s="11">
        <v>8.4745762711864412</v>
      </c>
      <c r="I50" s="4"/>
      <c r="J50" s="11"/>
      <c r="K50" s="4"/>
      <c r="L50" s="4"/>
      <c r="M50" s="4"/>
      <c r="N50" s="4"/>
      <c r="O50" s="4"/>
      <c r="P50" s="4"/>
      <c r="Q50" s="11" t="e">
        <f>MIN(K50,M50,N50,O50,P50,J50,I50,H50,G50,F50,E50,#REF!,L50)</f>
        <v>#REF!</v>
      </c>
      <c r="R50" s="11" t="e">
        <f>Q50-#REF!</f>
        <v>#REF!</v>
      </c>
      <c r="S50" s="11" t="e">
        <f t="shared" si="0"/>
        <v>#REF!</v>
      </c>
      <c r="T50" s="4">
        <v>8.4700000000000006</v>
      </c>
      <c r="U50" s="21" t="e">
        <f t="shared" si="2"/>
        <v>#REF!</v>
      </c>
      <c r="V50" s="12" t="s">
        <v>25</v>
      </c>
      <c r="W50" s="20">
        <f>COUNT(L50,M50,N50,F50,J50,I50,H50,G50,#REF!,E50,#REF!)</f>
        <v>2</v>
      </c>
      <c r="X50" s="22">
        <f t="shared" si="1"/>
        <v>10.237288135593221</v>
      </c>
      <c r="Y50" s="22" t="e">
        <f>X50-#REF!</f>
        <v>#REF!</v>
      </c>
    </row>
    <row r="51" spans="1:26" s="20" customFormat="1" ht="30" x14ac:dyDescent="0.25">
      <c r="A51" s="13"/>
      <c r="B51" s="10" t="s">
        <v>112</v>
      </c>
      <c r="C51" s="36" t="s">
        <v>4</v>
      </c>
      <c r="D51" s="58" t="s">
        <v>1274</v>
      </c>
      <c r="E51" s="12"/>
      <c r="F51" s="48"/>
      <c r="G51" s="11">
        <v>361</v>
      </c>
      <c r="H51" s="4"/>
      <c r="I51" s="4"/>
      <c r="J51" s="11"/>
      <c r="K51" s="4"/>
      <c r="L51" s="4"/>
      <c r="M51" s="4"/>
      <c r="N51" s="4"/>
      <c r="O51" s="4"/>
      <c r="P51" s="4"/>
      <c r="Q51" s="11" t="e">
        <f>MIN(K51,M51,N51,O51,P51,J51,I51,H51,G51,F51,E51,#REF!,L51)</f>
        <v>#REF!</v>
      </c>
      <c r="R51" s="11" t="e">
        <f>Q51-#REF!</f>
        <v>#REF!</v>
      </c>
      <c r="S51" s="11" t="e">
        <f t="shared" si="0"/>
        <v>#REF!</v>
      </c>
      <c r="T51" s="4">
        <v>361</v>
      </c>
      <c r="U51" s="21" t="e">
        <f t="shared" si="2"/>
        <v>#REF!</v>
      </c>
      <c r="V51" s="12" t="s">
        <v>7</v>
      </c>
      <c r="W51" s="20">
        <f>COUNT(L51,M51,N51,F51,J51,I51,H51,G51,#REF!,E51,#REF!)</f>
        <v>1</v>
      </c>
      <c r="X51" s="22">
        <f t="shared" si="1"/>
        <v>361</v>
      </c>
      <c r="Y51" s="22" t="e">
        <f>X51-#REF!</f>
        <v>#REF!</v>
      </c>
    </row>
    <row r="52" spans="1:26" s="20" customFormat="1" ht="30" x14ac:dyDescent="0.25">
      <c r="A52" s="13"/>
      <c r="B52" s="10" t="s">
        <v>113</v>
      </c>
      <c r="C52" s="36" t="s">
        <v>4</v>
      </c>
      <c r="D52" s="58" t="s">
        <v>1274</v>
      </c>
      <c r="E52" s="12"/>
      <c r="F52" s="48"/>
      <c r="G52" s="11">
        <v>379</v>
      </c>
      <c r="H52" s="4"/>
      <c r="I52" s="4"/>
      <c r="J52" s="11"/>
      <c r="K52" s="4"/>
      <c r="L52" s="4"/>
      <c r="M52" s="4"/>
      <c r="N52" s="4"/>
      <c r="O52" s="4"/>
      <c r="P52" s="4"/>
      <c r="Q52" s="11" t="e">
        <f>MIN(K52,M52,N52,O52,P52,J52,I52,H52,G52,F52,E52,#REF!,L52)</f>
        <v>#REF!</v>
      </c>
      <c r="R52" s="11" t="e">
        <f>Q52-#REF!</f>
        <v>#REF!</v>
      </c>
      <c r="S52" s="11" t="e">
        <f t="shared" si="0"/>
        <v>#REF!</v>
      </c>
      <c r="T52" s="4">
        <v>379</v>
      </c>
      <c r="U52" s="21" t="e">
        <f t="shared" si="2"/>
        <v>#REF!</v>
      </c>
      <c r="V52" s="12" t="s">
        <v>7</v>
      </c>
      <c r="W52" s="20">
        <f>COUNT(L52,M52,N52,F52,J52,I52,H52,G52,#REF!,E52,#REF!)</f>
        <v>1</v>
      </c>
      <c r="X52" s="22">
        <f t="shared" si="1"/>
        <v>379</v>
      </c>
      <c r="Y52" s="22" t="e">
        <f>X52-#REF!</f>
        <v>#REF!</v>
      </c>
    </row>
    <row r="53" spans="1:26" s="20" customFormat="1" x14ac:dyDescent="0.25">
      <c r="A53" s="32" t="s">
        <v>16</v>
      </c>
      <c r="B53" s="33" t="s">
        <v>114</v>
      </c>
      <c r="C53" s="36"/>
      <c r="D53" s="36"/>
      <c r="E53" s="12"/>
      <c r="F53" s="48"/>
      <c r="G53" s="11"/>
      <c r="H53" s="4"/>
      <c r="I53" s="4"/>
      <c r="J53" s="11"/>
      <c r="K53" s="4"/>
      <c r="L53" s="4"/>
      <c r="M53" s="4"/>
      <c r="N53" s="4"/>
      <c r="O53" s="4"/>
      <c r="P53" s="4"/>
      <c r="Q53" s="11" t="e">
        <f>MIN(K53,M53,N53,O53,P53,J53,I53,H53,G53,F53,E53,#REF!,L53)</f>
        <v>#REF!</v>
      </c>
      <c r="R53" s="11" t="e">
        <f>Q53-#REF!</f>
        <v>#REF!</v>
      </c>
      <c r="S53" s="11" t="e">
        <f t="shared" si="0"/>
        <v>#REF!</v>
      </c>
      <c r="T53" s="4"/>
      <c r="U53" s="21" t="e">
        <f t="shared" si="2"/>
        <v>#REF!</v>
      </c>
      <c r="V53" s="13"/>
      <c r="X53" s="22" t="e">
        <f t="shared" si="1"/>
        <v>#DIV/0!</v>
      </c>
      <c r="Y53" s="22" t="e">
        <f>X53-#REF!</f>
        <v>#DIV/0!</v>
      </c>
    </row>
    <row r="54" spans="1:26" s="20" customFormat="1" ht="30" x14ac:dyDescent="0.25">
      <c r="A54" s="13"/>
      <c r="B54" s="10" t="s">
        <v>115</v>
      </c>
      <c r="C54" s="36" t="s">
        <v>12</v>
      </c>
      <c r="D54" s="58" t="s">
        <v>1274</v>
      </c>
      <c r="E54" s="12"/>
      <c r="F54" s="48"/>
      <c r="G54" s="11"/>
      <c r="H54" s="4"/>
      <c r="I54" s="15">
        <v>27288.135593220341</v>
      </c>
      <c r="J54" s="11"/>
      <c r="K54" s="4"/>
      <c r="L54" s="4"/>
      <c r="M54" s="4"/>
      <c r="N54" s="4"/>
      <c r="O54" s="4"/>
      <c r="P54" s="4"/>
      <c r="Q54" s="11" t="e">
        <f>MIN(K54,M54,N54,O54,P54,J54,I54,H54,G54,F54,E54,#REF!,L54)</f>
        <v>#REF!</v>
      </c>
      <c r="R54" s="11" t="e">
        <f>Q54-#REF!</f>
        <v>#REF!</v>
      </c>
      <c r="S54" s="11" t="e">
        <f t="shared" si="0"/>
        <v>#REF!</v>
      </c>
      <c r="T54" s="4">
        <v>37963</v>
      </c>
      <c r="U54" s="21" t="e">
        <f t="shared" si="2"/>
        <v>#REF!</v>
      </c>
      <c r="V54" s="12" t="s">
        <v>1265</v>
      </c>
      <c r="W54" s="20">
        <f>COUNT(L54,M54,N54,F54,J54,I54,H54,G54,#REF!,E54,#REF!)</f>
        <v>1</v>
      </c>
      <c r="X54" s="22">
        <f t="shared" si="1"/>
        <v>27288.135593220341</v>
      </c>
      <c r="Y54" s="22" t="e">
        <f>X54-#REF!</f>
        <v>#REF!</v>
      </c>
    </row>
    <row r="55" spans="1:26" s="20" customFormat="1" ht="30" x14ac:dyDescent="0.25">
      <c r="A55" s="13"/>
      <c r="B55" s="10" t="s">
        <v>116</v>
      </c>
      <c r="C55" s="36" t="s">
        <v>12</v>
      </c>
      <c r="D55" s="58" t="s">
        <v>1274</v>
      </c>
      <c r="E55" s="12"/>
      <c r="F55" s="48"/>
      <c r="G55" s="11">
        <v>26222</v>
      </c>
      <c r="H55" s="4"/>
      <c r="I55" s="15">
        <v>23919.491525423731</v>
      </c>
      <c r="J55" s="11"/>
      <c r="K55" s="4"/>
      <c r="L55" s="4"/>
      <c r="M55" s="4"/>
      <c r="N55" s="4"/>
      <c r="O55" s="4"/>
      <c r="P55" s="4"/>
      <c r="Q55" s="11" t="e">
        <f>MIN(K55,M55,N55,O55,P55,J55,I55,H55,G55,F55,E55,#REF!,L55)</f>
        <v>#REF!</v>
      </c>
      <c r="R55" s="11" t="e">
        <f>Q55-#REF!</f>
        <v>#REF!</v>
      </c>
      <c r="S55" s="11" t="e">
        <f t="shared" si="0"/>
        <v>#REF!</v>
      </c>
      <c r="T55" s="11">
        <v>35645</v>
      </c>
      <c r="U55" s="21" t="e">
        <f t="shared" si="2"/>
        <v>#REF!</v>
      </c>
      <c r="V55" s="12" t="s">
        <v>1265</v>
      </c>
      <c r="W55" s="20">
        <f>COUNT(L55,M55,N55,F55,J55,I55,H55,G55,#REF!,E55,#REF!)</f>
        <v>2</v>
      </c>
      <c r="X55" s="22">
        <f t="shared" si="1"/>
        <v>25070.745762711864</v>
      </c>
      <c r="Y55" s="22" t="e">
        <f>X55-#REF!</f>
        <v>#REF!</v>
      </c>
    </row>
    <row r="56" spans="1:26" s="20" customFormat="1" ht="30" x14ac:dyDescent="0.25">
      <c r="A56" s="13"/>
      <c r="B56" s="10" t="s">
        <v>885</v>
      </c>
      <c r="C56" s="36" t="s">
        <v>12</v>
      </c>
      <c r="D56" s="58" t="s">
        <v>1274</v>
      </c>
      <c r="E56" s="12"/>
      <c r="F56" s="48"/>
      <c r="G56" s="11">
        <v>25705</v>
      </c>
      <c r="H56" s="15">
        <v>25446.610169491527</v>
      </c>
      <c r="I56" s="15"/>
      <c r="J56" s="11">
        <v>34238.135593220344</v>
      </c>
      <c r="K56" s="4"/>
      <c r="L56" s="4"/>
      <c r="M56" s="4"/>
      <c r="N56" s="4"/>
      <c r="O56" s="4"/>
      <c r="P56" s="4"/>
      <c r="Q56" s="11" t="e">
        <f>MIN(K56,M56,N56,O56,P56,J56,I56,H56,G56,F56,E56,#REF!,L56)</f>
        <v>#REF!</v>
      </c>
      <c r="R56" s="11" t="e">
        <f>Q56-#REF!</f>
        <v>#REF!</v>
      </c>
      <c r="S56" s="11" t="e">
        <f t="shared" si="0"/>
        <v>#REF!</v>
      </c>
      <c r="T56" s="11">
        <v>25447</v>
      </c>
      <c r="U56" s="21" t="e">
        <f t="shared" si="2"/>
        <v>#REF!</v>
      </c>
      <c r="V56" s="12" t="s">
        <v>25</v>
      </c>
      <c r="W56" s="20">
        <f>COUNT(L56,M56,N56,F56,J56,I56,H56,G56,#REF!,E56,#REF!)</f>
        <v>3</v>
      </c>
      <c r="X56" s="22">
        <f t="shared" si="1"/>
        <v>28463.248587570622</v>
      </c>
      <c r="Y56" s="22" t="e">
        <f>X56-#REF!</f>
        <v>#REF!</v>
      </c>
      <c r="Z56" s="22"/>
    </row>
    <row r="57" spans="1:26" s="20" customFormat="1" ht="30" x14ac:dyDescent="0.25">
      <c r="A57" s="13"/>
      <c r="B57" s="10" t="s">
        <v>886</v>
      </c>
      <c r="C57" s="36" t="s">
        <v>12</v>
      </c>
      <c r="D57" s="58" t="s">
        <v>1274</v>
      </c>
      <c r="E57" s="12"/>
      <c r="F57" s="48"/>
      <c r="G57" s="11"/>
      <c r="H57" s="15">
        <v>32418.644067796613</v>
      </c>
      <c r="I57" s="15">
        <v>24441.525423728814</v>
      </c>
      <c r="J57" s="11"/>
      <c r="K57" s="4"/>
      <c r="L57" s="4"/>
      <c r="M57" s="4"/>
      <c r="N57" s="4"/>
      <c r="O57" s="4"/>
      <c r="P57" s="4"/>
      <c r="Q57" s="11" t="e">
        <f>MIN(K57,M57,N57,O57,P57,J57,I57,H57,G57,F57,E57,#REF!,L57)</f>
        <v>#REF!</v>
      </c>
      <c r="R57" s="11" t="e">
        <f>Q57-#REF!</f>
        <v>#REF!</v>
      </c>
      <c r="S57" s="11" t="e">
        <f t="shared" si="0"/>
        <v>#REF!</v>
      </c>
      <c r="T57" s="11" t="e">
        <f>Q57</f>
        <v>#REF!</v>
      </c>
      <c r="U57" s="21" t="e">
        <f t="shared" si="2"/>
        <v>#REF!</v>
      </c>
      <c r="V57" s="12" t="s">
        <v>14</v>
      </c>
      <c r="W57" s="20">
        <f>COUNT(L57,M57,N57,F57,J57,I57,H57,G57,#REF!,E57,#REF!)</f>
        <v>2</v>
      </c>
      <c r="X57" s="22">
        <f t="shared" si="1"/>
        <v>28430.084745762713</v>
      </c>
      <c r="Y57" s="22" t="e">
        <f>X57-#REF!</f>
        <v>#REF!</v>
      </c>
    </row>
    <row r="58" spans="1:26" s="20" customFormat="1" ht="30" x14ac:dyDescent="0.25">
      <c r="A58" s="13"/>
      <c r="B58" s="10" t="s">
        <v>117</v>
      </c>
      <c r="C58" s="36" t="s">
        <v>12</v>
      </c>
      <c r="D58" s="58" t="s">
        <v>1274</v>
      </c>
      <c r="E58" s="12"/>
      <c r="F58" s="48"/>
      <c r="G58" s="11"/>
      <c r="H58" s="4"/>
      <c r="I58" s="4"/>
      <c r="J58" s="11"/>
      <c r="K58" s="4"/>
      <c r="L58" s="4"/>
      <c r="M58" s="4"/>
      <c r="N58" s="4"/>
      <c r="O58" s="4"/>
      <c r="P58" s="4"/>
      <c r="Q58" s="11" t="e">
        <f>MIN(K58,M58,N58,O58,P58,J58,I58,H58,G58,F58,E58,#REF!,L58)</f>
        <v>#REF!</v>
      </c>
      <c r="R58" s="11" t="e">
        <f>Q58-#REF!</f>
        <v>#REF!</v>
      </c>
      <c r="S58" s="11" t="e">
        <f t="shared" si="0"/>
        <v>#REF!</v>
      </c>
      <c r="T58" s="23" t="e">
        <f>Q58</f>
        <v>#REF!</v>
      </c>
      <c r="U58" s="21" t="e">
        <f t="shared" si="2"/>
        <v>#REF!</v>
      </c>
      <c r="V58" s="12" t="s">
        <v>6</v>
      </c>
      <c r="W58" s="20">
        <f>COUNT(L58,M58,N58,F58,J58,I58,H58,G58,#REF!,E58,#REF!)</f>
        <v>0</v>
      </c>
      <c r="X58" s="22" t="e">
        <f t="shared" si="1"/>
        <v>#DIV/0!</v>
      </c>
      <c r="Y58" s="22" t="e">
        <f>X58-#REF!</f>
        <v>#DIV/0!</v>
      </c>
    </row>
    <row r="59" spans="1:26" s="20" customFormat="1" ht="30" x14ac:dyDescent="0.25">
      <c r="A59" s="13"/>
      <c r="B59" s="10" t="s">
        <v>1171</v>
      </c>
      <c r="C59" s="36" t="s">
        <v>12</v>
      </c>
      <c r="D59" s="58" t="s">
        <v>1274</v>
      </c>
      <c r="E59" s="12"/>
      <c r="F59" s="48"/>
      <c r="G59" s="11">
        <v>20833</v>
      </c>
      <c r="H59" s="4"/>
      <c r="I59" s="4"/>
      <c r="J59" s="11">
        <v>19783.898305084746</v>
      </c>
      <c r="K59" s="4"/>
      <c r="L59" s="4"/>
      <c r="M59" s="4"/>
      <c r="N59" s="4"/>
      <c r="O59" s="4"/>
      <c r="P59" s="4"/>
      <c r="Q59" s="11" t="e">
        <f>MIN(K59,M59,N59,O59,P59,J59,I59,H59,G59,F59,E59,#REF!,L59)</f>
        <v>#REF!</v>
      </c>
      <c r="R59" s="11" t="e">
        <f>Q59-#REF!</f>
        <v>#REF!</v>
      </c>
      <c r="S59" s="11" t="e">
        <f t="shared" si="0"/>
        <v>#REF!</v>
      </c>
      <c r="T59" s="11" t="e">
        <f>Q59</f>
        <v>#REF!</v>
      </c>
      <c r="U59" s="21" t="e">
        <f t="shared" si="2"/>
        <v>#REF!</v>
      </c>
      <c r="V59" s="12" t="s">
        <v>13</v>
      </c>
      <c r="W59" s="20">
        <f>COUNT(L59,M59,N59,F59,J59,I59,H59,G59,#REF!,E59,#REF!)</f>
        <v>2</v>
      </c>
      <c r="X59" s="22">
        <f t="shared" si="1"/>
        <v>20308.449152542373</v>
      </c>
      <c r="Y59" s="22" t="e">
        <f>X59-#REF!</f>
        <v>#REF!</v>
      </c>
    </row>
    <row r="60" spans="1:26" s="20" customFormat="1" ht="30" x14ac:dyDescent="0.25">
      <c r="A60" s="13"/>
      <c r="B60" s="10" t="s">
        <v>1172</v>
      </c>
      <c r="C60" s="36" t="s">
        <v>12</v>
      </c>
      <c r="D60" s="58" t="s">
        <v>1274</v>
      </c>
      <c r="E60" s="12"/>
      <c r="F60" s="48"/>
      <c r="G60" s="11">
        <v>16884</v>
      </c>
      <c r="H60" s="4"/>
      <c r="I60" s="4"/>
      <c r="J60" s="11"/>
      <c r="K60" s="4"/>
      <c r="L60" s="4"/>
      <c r="M60" s="4"/>
      <c r="N60" s="4"/>
      <c r="O60" s="4"/>
      <c r="P60" s="4"/>
      <c r="Q60" s="11" t="e">
        <f>MIN(K60,M60,N60,O60,P60,J60,I60,H60,G60,F60,E60,#REF!,L60)</f>
        <v>#REF!</v>
      </c>
      <c r="R60" s="11" t="e">
        <f>Q60-#REF!</f>
        <v>#REF!</v>
      </c>
      <c r="S60" s="11" t="e">
        <f t="shared" si="0"/>
        <v>#REF!</v>
      </c>
      <c r="T60" s="4">
        <v>16884</v>
      </c>
      <c r="U60" s="21" t="e">
        <f t="shared" si="2"/>
        <v>#REF!</v>
      </c>
      <c r="V60" s="12" t="s">
        <v>7</v>
      </c>
      <c r="W60" s="20">
        <f>COUNT(L60,M60,N60,F60,J60,I60,H60,G60,#REF!,E60,#REF!)</f>
        <v>1</v>
      </c>
      <c r="X60" s="22">
        <f t="shared" si="1"/>
        <v>16884</v>
      </c>
      <c r="Y60" s="22" t="e">
        <f>X60-#REF!</f>
        <v>#REF!</v>
      </c>
    </row>
    <row r="61" spans="1:26" s="20" customFormat="1" ht="30" x14ac:dyDescent="0.25">
      <c r="A61" s="13"/>
      <c r="B61" s="10" t="s">
        <v>845</v>
      </c>
      <c r="C61" s="36" t="s">
        <v>12</v>
      </c>
      <c r="D61" s="58" t="s">
        <v>1274</v>
      </c>
      <c r="E61" s="12"/>
      <c r="F61" s="48"/>
      <c r="G61" s="11"/>
      <c r="H61" s="4"/>
      <c r="I61" s="11">
        <v>12474.576271186441</v>
      </c>
      <c r="J61" s="11"/>
      <c r="K61" s="4"/>
      <c r="L61" s="4"/>
      <c r="M61" s="4"/>
      <c r="N61" s="4"/>
      <c r="O61" s="4"/>
      <c r="P61" s="4"/>
      <c r="Q61" s="11" t="e">
        <f>MIN(K61,M61,N61,O61,P61,J61,I61,H61,G61,F61,E61,#REF!,L61)</f>
        <v>#REF!</v>
      </c>
      <c r="R61" s="11" t="e">
        <f>Q61-#REF!</f>
        <v>#REF!</v>
      </c>
      <c r="S61" s="11" t="e">
        <f t="shared" si="0"/>
        <v>#REF!</v>
      </c>
      <c r="T61" s="4">
        <v>12474.58</v>
      </c>
      <c r="U61" s="21" t="e">
        <f t="shared" si="2"/>
        <v>#REF!</v>
      </c>
      <c r="V61" s="12" t="s">
        <v>14</v>
      </c>
      <c r="W61" s="20">
        <f>COUNT(L61,M61,N61,F61,J61,I61,H61,G61,#REF!,E61,#REF!)</f>
        <v>1</v>
      </c>
      <c r="X61" s="22">
        <f t="shared" si="1"/>
        <v>12474.576271186441</v>
      </c>
      <c r="Y61" s="22" t="e">
        <f>X61-#REF!</f>
        <v>#REF!</v>
      </c>
    </row>
    <row r="62" spans="1:26" s="20" customFormat="1" ht="30" x14ac:dyDescent="0.25">
      <c r="A62" s="13"/>
      <c r="B62" s="10" t="s">
        <v>846</v>
      </c>
      <c r="C62" s="36" t="s">
        <v>12</v>
      </c>
      <c r="D62" s="58" t="s">
        <v>1274</v>
      </c>
      <c r="E62" s="12"/>
      <c r="F62" s="48"/>
      <c r="G62" s="11"/>
      <c r="H62" s="4"/>
      <c r="I62" s="4"/>
      <c r="J62" s="11"/>
      <c r="K62" s="4"/>
      <c r="L62" s="4"/>
      <c r="M62" s="4"/>
      <c r="N62" s="4"/>
      <c r="O62" s="4"/>
      <c r="P62" s="4"/>
      <c r="Q62" s="11" t="e">
        <f>MIN(K62,M62,N62,O62,P62,J62,I62,H62,G62,F62,E62,#REF!,L62)</f>
        <v>#REF!</v>
      </c>
      <c r="R62" s="11" t="e">
        <f>Q62-#REF!</f>
        <v>#REF!</v>
      </c>
      <c r="S62" s="11" t="e">
        <f t="shared" si="0"/>
        <v>#REF!</v>
      </c>
      <c r="T62" s="23" t="e">
        <f>Q62</f>
        <v>#REF!</v>
      </c>
      <c r="U62" s="21" t="e">
        <f t="shared" si="2"/>
        <v>#REF!</v>
      </c>
      <c r="V62" s="12" t="s">
        <v>6</v>
      </c>
      <c r="W62" s="20">
        <f>COUNT(L62,M62,N62,F62,J62,I62,H62,G62,#REF!,E62,#REF!)</f>
        <v>0</v>
      </c>
      <c r="X62" s="22" t="e">
        <f t="shared" si="1"/>
        <v>#DIV/0!</v>
      </c>
      <c r="Y62" s="22" t="e">
        <f>X62-#REF!</f>
        <v>#DIV/0!</v>
      </c>
    </row>
    <row r="63" spans="1:26" s="20" customFormat="1" ht="30" x14ac:dyDescent="0.25">
      <c r="A63" s="13"/>
      <c r="B63" s="10" t="s">
        <v>847</v>
      </c>
      <c r="C63" s="36" t="s">
        <v>12</v>
      </c>
      <c r="D63" s="58" t="s">
        <v>1274</v>
      </c>
      <c r="E63" s="12"/>
      <c r="F63" s="48"/>
      <c r="G63" s="11"/>
      <c r="H63" s="4"/>
      <c r="I63" s="4"/>
      <c r="J63" s="11"/>
      <c r="K63" s="4"/>
      <c r="L63" s="4"/>
      <c r="M63" s="4"/>
      <c r="N63" s="4"/>
      <c r="O63" s="4"/>
      <c r="P63" s="4"/>
      <c r="Q63" s="11" t="e">
        <f>MIN(K63,M63,N63,O63,P63,J63,I63,H63,G63,F63,E63,#REF!,L63)</f>
        <v>#REF!</v>
      </c>
      <c r="R63" s="11" t="e">
        <f>Q63-#REF!</f>
        <v>#REF!</v>
      </c>
      <c r="S63" s="11" t="e">
        <f t="shared" si="0"/>
        <v>#REF!</v>
      </c>
      <c r="T63" s="11">
        <f>E63</f>
        <v>0</v>
      </c>
      <c r="U63" s="21" t="e">
        <f t="shared" si="2"/>
        <v>#REF!</v>
      </c>
      <c r="V63" s="13" t="s">
        <v>5</v>
      </c>
      <c r="W63" s="20">
        <f>COUNT(L63,M63,N63,F63,J63,I63,H63,G63,#REF!,E63,#REF!)</f>
        <v>0</v>
      </c>
      <c r="X63" s="22" t="e">
        <f t="shared" si="1"/>
        <v>#DIV/0!</v>
      </c>
      <c r="Y63" s="22" t="e">
        <f>X63-#REF!</f>
        <v>#DIV/0!</v>
      </c>
    </row>
    <row r="64" spans="1:26" s="20" customFormat="1" x14ac:dyDescent="0.25">
      <c r="A64" s="32" t="s">
        <v>17</v>
      </c>
      <c r="B64" s="33" t="s">
        <v>118</v>
      </c>
      <c r="C64" s="36"/>
      <c r="D64" s="36"/>
      <c r="E64" s="12"/>
      <c r="F64" s="48"/>
      <c r="G64" s="11"/>
      <c r="H64" s="4"/>
      <c r="I64" s="4"/>
      <c r="J64" s="11"/>
      <c r="K64" s="4"/>
      <c r="L64" s="4"/>
      <c r="M64" s="4"/>
      <c r="N64" s="4"/>
      <c r="O64" s="4"/>
      <c r="P64" s="4"/>
      <c r="Q64" s="11" t="e">
        <f>MIN(K64,M64,N64,O64,P64,J64,I64,H64,G64,F64,E64,#REF!,L64)</f>
        <v>#REF!</v>
      </c>
      <c r="R64" s="11" t="e">
        <f>Q64-#REF!</f>
        <v>#REF!</v>
      </c>
      <c r="S64" s="11" t="e">
        <f t="shared" si="0"/>
        <v>#REF!</v>
      </c>
      <c r="T64" s="4"/>
      <c r="U64" s="21" t="e">
        <f t="shared" si="2"/>
        <v>#REF!</v>
      </c>
      <c r="V64" s="13"/>
      <c r="X64" s="22" t="e">
        <f t="shared" si="1"/>
        <v>#DIV/0!</v>
      </c>
      <c r="Y64" s="22" t="e">
        <f>X64-#REF!</f>
        <v>#DIV/0!</v>
      </c>
    </row>
    <row r="65" spans="1:25" s="20" customFormat="1" ht="30" x14ac:dyDescent="0.25">
      <c r="A65" s="13"/>
      <c r="B65" s="10" t="s">
        <v>119</v>
      </c>
      <c r="C65" s="36" t="s">
        <v>12</v>
      </c>
      <c r="D65" s="58" t="s">
        <v>1274</v>
      </c>
      <c r="E65" s="12"/>
      <c r="F65" s="48"/>
      <c r="G65" s="11"/>
      <c r="H65" s="11"/>
      <c r="I65" s="4"/>
      <c r="J65" s="11"/>
      <c r="K65" s="4"/>
      <c r="L65" s="4"/>
      <c r="M65" s="4"/>
      <c r="N65" s="4"/>
      <c r="O65" s="4"/>
      <c r="P65" s="4"/>
      <c r="Q65" s="11" t="e">
        <f>MIN(K65,M65,N65,O65,P65,J65,I65,H65,G65,F65,E65,#REF!,L65)</f>
        <v>#REF!</v>
      </c>
      <c r="R65" s="11" t="e">
        <f>Q65-#REF!</f>
        <v>#REF!</v>
      </c>
      <c r="S65" s="11" t="e">
        <f t="shared" si="0"/>
        <v>#REF!</v>
      </c>
      <c r="T65" s="4">
        <v>37963</v>
      </c>
      <c r="U65" s="21" t="e">
        <f t="shared" si="2"/>
        <v>#REF!</v>
      </c>
      <c r="V65" s="12" t="s">
        <v>1265</v>
      </c>
      <c r="W65" s="20">
        <f>COUNT(L65,M65,N65,F65,J65,I65,H65,G65,#REF!,E65,#REF!)</f>
        <v>0</v>
      </c>
      <c r="X65" s="22" t="e">
        <f t="shared" si="1"/>
        <v>#DIV/0!</v>
      </c>
      <c r="Y65" s="22" t="e">
        <f>X65-#REF!</f>
        <v>#DIV/0!</v>
      </c>
    </row>
    <row r="66" spans="1:25" s="20" customFormat="1" ht="30" x14ac:dyDescent="0.25">
      <c r="A66" s="13"/>
      <c r="B66" s="10" t="s">
        <v>883</v>
      </c>
      <c r="C66" s="36" t="s">
        <v>12</v>
      </c>
      <c r="D66" s="58" t="s">
        <v>1274</v>
      </c>
      <c r="E66" s="12"/>
      <c r="F66" s="48"/>
      <c r="G66" s="11"/>
      <c r="H66" s="4"/>
      <c r="I66" s="4"/>
      <c r="J66" s="11"/>
      <c r="K66" s="4"/>
      <c r="L66" s="4"/>
      <c r="M66" s="4"/>
      <c r="N66" s="4"/>
      <c r="O66" s="4"/>
      <c r="P66" s="4"/>
      <c r="Q66" s="11" t="e">
        <f>MIN(K66,M66,N66,O66,P66,J66,I66,H66,G66,F66,E66,#REF!,L66)</f>
        <v>#REF!</v>
      </c>
      <c r="R66" s="11" t="e">
        <f>Q66-#REF!</f>
        <v>#REF!</v>
      </c>
      <c r="S66" s="11" t="e">
        <f t="shared" si="0"/>
        <v>#REF!</v>
      </c>
      <c r="T66" s="11" t="e">
        <f>Q66</f>
        <v>#REF!</v>
      </c>
      <c r="U66" s="21" t="e">
        <f t="shared" si="2"/>
        <v>#REF!</v>
      </c>
      <c r="V66" s="12" t="s">
        <v>5</v>
      </c>
      <c r="W66" s="20">
        <f>COUNT(L66,M66,N66,F66,J66,I66,H66,G66,#REF!,E66,#REF!)</f>
        <v>0</v>
      </c>
      <c r="X66" s="22" t="e">
        <f t="shared" si="1"/>
        <v>#DIV/0!</v>
      </c>
      <c r="Y66" s="22" t="e">
        <f>X66-#REF!</f>
        <v>#DIV/0!</v>
      </c>
    </row>
    <row r="67" spans="1:25" s="20" customFormat="1" ht="30" x14ac:dyDescent="0.25">
      <c r="A67" s="13"/>
      <c r="B67" s="10" t="s">
        <v>884</v>
      </c>
      <c r="C67" s="36" t="s">
        <v>12</v>
      </c>
      <c r="D67" s="58" t="s">
        <v>1274</v>
      </c>
      <c r="E67" s="12"/>
      <c r="F67" s="48">
        <v>22299</v>
      </c>
      <c r="G67" s="11"/>
      <c r="H67" s="11"/>
      <c r="I67" s="4"/>
      <c r="J67" s="11"/>
      <c r="K67" s="4"/>
      <c r="L67" s="4"/>
      <c r="M67" s="4"/>
      <c r="N67" s="4"/>
      <c r="O67" s="4"/>
      <c r="P67" s="4"/>
      <c r="Q67" s="11" t="e">
        <f>MIN(K67,M67,N67,O67,P67,J67,I67,H67,G67,F67,E67,#REF!,L67)</f>
        <v>#REF!</v>
      </c>
      <c r="R67" s="11" t="e">
        <f>Q67-#REF!</f>
        <v>#REF!</v>
      </c>
      <c r="S67" s="11" t="e">
        <f t="shared" si="0"/>
        <v>#REF!</v>
      </c>
      <c r="T67" s="11" t="e">
        <f>Q67</f>
        <v>#REF!</v>
      </c>
      <c r="U67" s="21" t="e">
        <f t="shared" si="2"/>
        <v>#REF!</v>
      </c>
      <c r="V67" s="12" t="s">
        <v>887</v>
      </c>
      <c r="W67" s="20">
        <f>COUNT(L67,M67,N67,F67,J67,I67,H67,G67,#REF!,E67,#REF!)</f>
        <v>1</v>
      </c>
      <c r="X67" s="22">
        <f t="shared" si="1"/>
        <v>22299</v>
      </c>
      <c r="Y67" s="22" t="e">
        <f>X67-#REF!</f>
        <v>#REF!</v>
      </c>
    </row>
    <row r="68" spans="1:25" s="20" customFormat="1" ht="30" x14ac:dyDescent="0.25">
      <c r="A68" s="13"/>
      <c r="B68" s="29" t="s">
        <v>1173</v>
      </c>
      <c r="C68" s="36" t="s">
        <v>12</v>
      </c>
      <c r="D68" s="58" t="s">
        <v>1274</v>
      </c>
      <c r="E68" s="12"/>
      <c r="F68" s="48"/>
      <c r="G68" s="11"/>
      <c r="H68" s="11"/>
      <c r="I68" s="4"/>
      <c r="J68" s="11"/>
      <c r="K68" s="4"/>
      <c r="L68" s="4"/>
      <c r="M68" s="4"/>
      <c r="N68" s="4"/>
      <c r="O68" s="4"/>
      <c r="P68" s="4"/>
      <c r="Q68" s="11" t="e">
        <f>MIN(K68,M68,N68,O68,P68,J68,I68,H68,G68,F68,E68,#REF!,L68)</f>
        <v>#REF!</v>
      </c>
      <c r="R68" s="11" t="e">
        <f>Q68-#REF!</f>
        <v>#REF!</v>
      </c>
      <c r="S68" s="11" t="e">
        <f t="shared" si="0"/>
        <v>#REF!</v>
      </c>
      <c r="T68" s="11">
        <v>17725</v>
      </c>
      <c r="U68" s="21" t="e">
        <f t="shared" si="2"/>
        <v>#REF!</v>
      </c>
      <c r="V68" s="12" t="s">
        <v>5</v>
      </c>
      <c r="W68" s="20">
        <f>COUNT(L68,M68,N68,F68,J68,I68,H68,G68,#REF!,E68,#REF!)</f>
        <v>0</v>
      </c>
      <c r="X68" s="22" t="e">
        <f t="shared" si="1"/>
        <v>#DIV/0!</v>
      </c>
      <c r="Y68" s="22" t="e">
        <f>X68-#REF!</f>
        <v>#DIV/0!</v>
      </c>
    </row>
    <row r="69" spans="1:25" s="20" customFormat="1" ht="30" x14ac:dyDescent="0.25">
      <c r="A69" s="13"/>
      <c r="B69" s="10" t="s">
        <v>843</v>
      </c>
      <c r="C69" s="36" t="s">
        <v>12</v>
      </c>
      <c r="D69" s="58" t="s">
        <v>1274</v>
      </c>
      <c r="E69" s="12"/>
      <c r="F69" s="48"/>
      <c r="G69" s="11"/>
      <c r="H69" s="4"/>
      <c r="I69" s="4"/>
      <c r="J69" s="11"/>
      <c r="K69" s="4"/>
      <c r="L69" s="4">
        <v>13450</v>
      </c>
      <c r="M69" s="4"/>
      <c r="N69" s="4"/>
      <c r="O69" s="4"/>
      <c r="P69" s="4"/>
      <c r="Q69" s="11" t="e">
        <f>MIN(K69,M69,N69,O69,P69,J69,I69,H69,G69,F69,E69,#REF!,L69)</f>
        <v>#REF!</v>
      </c>
      <c r="R69" s="11" t="e">
        <f>Q69-#REF!</f>
        <v>#REF!</v>
      </c>
      <c r="S69" s="11" t="e">
        <f t="shared" ref="S69:S132" si="5">R69=Q69</f>
        <v>#REF!</v>
      </c>
      <c r="T69" s="11">
        <v>14185</v>
      </c>
      <c r="U69" s="21" t="e">
        <f t="shared" si="2"/>
        <v>#REF!</v>
      </c>
      <c r="V69" s="12" t="s">
        <v>1265</v>
      </c>
      <c r="W69" s="20">
        <f>COUNT(L69,M69,N69,F69,J69,I69,H69,G69,#REF!,E69,#REF!)</f>
        <v>1</v>
      </c>
      <c r="X69" s="22">
        <f t="shared" ref="X69:X132" si="6">AVERAGE(N69,M69,L69,K69,J69,I69,H69,G69,F69)</f>
        <v>13450</v>
      </c>
      <c r="Y69" s="22" t="e">
        <f>X69-#REF!</f>
        <v>#REF!</v>
      </c>
    </row>
    <row r="70" spans="1:25" s="20" customFormat="1" ht="30" x14ac:dyDescent="0.25">
      <c r="A70" s="13"/>
      <c r="B70" s="10" t="s">
        <v>844</v>
      </c>
      <c r="C70" s="36" t="s">
        <v>12</v>
      </c>
      <c r="D70" s="58" t="s">
        <v>1274</v>
      </c>
      <c r="E70" s="12"/>
      <c r="F70" s="48"/>
      <c r="G70" s="11"/>
      <c r="H70" s="11"/>
      <c r="I70" s="4"/>
      <c r="J70" s="11"/>
      <c r="K70" s="4"/>
      <c r="L70" s="4">
        <v>13450</v>
      </c>
      <c r="M70" s="4"/>
      <c r="N70" s="4"/>
      <c r="O70" s="4"/>
      <c r="P70" s="4"/>
      <c r="Q70" s="11" t="e">
        <f>MIN(K70,M70,N70,O70,P70,J70,I70,H70,G70,F70,E70,#REF!,L70)</f>
        <v>#REF!</v>
      </c>
      <c r="R70" s="11" t="e">
        <f>Q70-#REF!</f>
        <v>#REF!</v>
      </c>
      <c r="S70" s="11" t="e">
        <f t="shared" si="5"/>
        <v>#REF!</v>
      </c>
      <c r="T70" s="4">
        <f>E70</f>
        <v>0</v>
      </c>
      <c r="U70" s="21" t="e">
        <f t="shared" si="2"/>
        <v>#REF!</v>
      </c>
      <c r="V70" s="12" t="s">
        <v>5</v>
      </c>
      <c r="W70" s="20">
        <f>COUNT(L70,M70,N70,F70,J70,I70,H70,G70,#REF!,E70,#REF!)</f>
        <v>1</v>
      </c>
      <c r="X70" s="22">
        <f t="shared" si="6"/>
        <v>13450</v>
      </c>
      <c r="Y70" s="22" t="e">
        <f>X70-#REF!</f>
        <v>#REF!</v>
      </c>
    </row>
    <row r="71" spans="1:25" s="20" customFormat="1" ht="30" x14ac:dyDescent="0.25">
      <c r="A71" s="13"/>
      <c r="B71" s="10" t="s">
        <v>120</v>
      </c>
      <c r="C71" s="37" t="s">
        <v>12</v>
      </c>
      <c r="D71" s="58" t="s">
        <v>1274</v>
      </c>
      <c r="E71" s="12"/>
      <c r="F71" s="48"/>
      <c r="G71" s="11"/>
      <c r="H71" s="11"/>
      <c r="I71" s="4"/>
      <c r="J71" s="11"/>
      <c r="K71" s="4"/>
      <c r="L71" s="4">
        <v>10850</v>
      </c>
      <c r="M71" s="4"/>
      <c r="N71" s="4"/>
      <c r="O71" s="4"/>
      <c r="P71" s="4"/>
      <c r="Q71" s="11" t="e">
        <f>MIN(K71,M71,N71,O71,P71,J71,I71,H71,G71,F71,E71,#REF!,L71)</f>
        <v>#REF!</v>
      </c>
      <c r="R71" s="11" t="e">
        <f>Q71-#REF!</f>
        <v>#REF!</v>
      </c>
      <c r="S71" s="11" t="e">
        <f t="shared" si="5"/>
        <v>#REF!</v>
      </c>
      <c r="T71" s="11" t="e">
        <f>Q71</f>
        <v>#REF!</v>
      </c>
      <c r="U71" s="21" t="e">
        <f t="shared" si="2"/>
        <v>#REF!</v>
      </c>
      <c r="V71" s="12" t="s">
        <v>6</v>
      </c>
      <c r="W71" s="20">
        <f>COUNT(L71,M71,N71,F71,J71,I71,H71,G71,#REF!,E71,#REF!)</f>
        <v>1</v>
      </c>
      <c r="X71" s="22">
        <f t="shared" si="6"/>
        <v>10850</v>
      </c>
      <c r="Y71" s="22" t="e">
        <f>X71-#REF!</f>
        <v>#REF!</v>
      </c>
    </row>
    <row r="72" spans="1:25" s="20" customFormat="1" x14ac:dyDescent="0.25">
      <c r="A72" s="32" t="s">
        <v>19</v>
      </c>
      <c r="B72" s="33" t="s">
        <v>888</v>
      </c>
      <c r="C72" s="37"/>
      <c r="D72" s="37"/>
      <c r="E72" s="12"/>
      <c r="F72" s="49"/>
      <c r="G72" s="11"/>
      <c r="H72" s="11"/>
      <c r="I72" s="4"/>
      <c r="J72" s="11"/>
      <c r="K72" s="4"/>
      <c r="L72" s="4"/>
      <c r="M72" s="4"/>
      <c r="N72" s="4"/>
      <c r="O72" s="4"/>
      <c r="P72" s="4"/>
      <c r="Q72" s="11"/>
      <c r="R72" s="11"/>
      <c r="S72" s="11"/>
      <c r="T72" s="4"/>
      <c r="U72" s="21"/>
      <c r="V72" s="12"/>
      <c r="W72" s="20">
        <f>COUNT(L72,M72,N72,F72,J72,I72,H72,G72,#REF!,E72,#REF!)</f>
        <v>0</v>
      </c>
      <c r="X72" s="22" t="e">
        <f t="shared" si="6"/>
        <v>#DIV/0!</v>
      </c>
      <c r="Y72" s="22" t="e">
        <f>X72-#REF!</f>
        <v>#DIV/0!</v>
      </c>
    </row>
    <row r="73" spans="1:25" s="20" customFormat="1" ht="30" x14ac:dyDescent="0.25">
      <c r="A73" s="13"/>
      <c r="B73" s="10" t="s">
        <v>889</v>
      </c>
      <c r="C73" s="37" t="s">
        <v>12</v>
      </c>
      <c r="D73" s="58" t="s">
        <v>1274</v>
      </c>
      <c r="E73" s="12"/>
      <c r="F73" s="49"/>
      <c r="G73" s="11">
        <f>281*3</f>
        <v>843</v>
      </c>
      <c r="H73" s="11">
        <f>366.1*3</f>
        <v>1098.3000000000002</v>
      </c>
      <c r="I73" s="4"/>
      <c r="J73" s="11">
        <f>278.44*3</f>
        <v>835.31999999999994</v>
      </c>
      <c r="K73" s="4"/>
      <c r="L73" s="4"/>
      <c r="M73" s="4"/>
      <c r="N73" s="4"/>
      <c r="O73" s="4"/>
      <c r="P73" s="4"/>
      <c r="Q73" s="11" t="e">
        <f>MIN(K73,M73,N73,O73,P73,J73,I73,H73,G73,F73,E73,#REF!,L73)</f>
        <v>#REF!</v>
      </c>
      <c r="R73" s="11" t="e">
        <f>Q73-#REF!</f>
        <v>#REF!</v>
      </c>
      <c r="S73" s="11" t="e">
        <f t="shared" ref="S73" si="7">R73=Q73</f>
        <v>#REF!</v>
      </c>
      <c r="T73" s="4">
        <v>843</v>
      </c>
      <c r="U73" s="21" t="e">
        <f t="shared" ref="U73:U75" si="8">(T73-Q73)/Q73</f>
        <v>#REF!</v>
      </c>
      <c r="V73" s="12" t="s">
        <v>7</v>
      </c>
      <c r="X73" s="22"/>
      <c r="Y73" s="22"/>
    </row>
    <row r="74" spans="1:25" s="20" customFormat="1" ht="30" x14ac:dyDescent="0.25">
      <c r="A74" s="13"/>
      <c r="B74" s="16" t="s">
        <v>890</v>
      </c>
      <c r="C74" s="37" t="s">
        <v>12</v>
      </c>
      <c r="D74" s="58" t="s">
        <v>1274</v>
      </c>
      <c r="E74" s="12"/>
      <c r="F74" s="49"/>
      <c r="G74" s="11"/>
      <c r="H74" s="11"/>
      <c r="I74" s="4"/>
      <c r="J74" s="11"/>
      <c r="K74" s="4"/>
      <c r="L74" s="4"/>
      <c r="M74" s="4"/>
      <c r="N74" s="4"/>
      <c r="O74" s="4"/>
      <c r="P74" s="4"/>
      <c r="Q74" s="11" t="e">
        <f>MIN(K74,M74,N74,O74,P74,J74,I74,H74,G74,F74,E74,#REF!,L74)</f>
        <v>#REF!</v>
      </c>
      <c r="R74" s="11"/>
      <c r="S74" s="11"/>
      <c r="T74" s="11" t="e">
        <f>Q74</f>
        <v>#REF!</v>
      </c>
      <c r="U74" s="21" t="e">
        <f t="shared" si="8"/>
        <v>#REF!</v>
      </c>
      <c r="V74" s="12" t="s">
        <v>6</v>
      </c>
      <c r="X74" s="22"/>
      <c r="Y74" s="22"/>
    </row>
    <row r="75" spans="1:25" s="20" customFormat="1" ht="30" x14ac:dyDescent="0.25">
      <c r="A75" s="13"/>
      <c r="B75" s="16" t="s">
        <v>908</v>
      </c>
      <c r="C75" s="37" t="s">
        <v>12</v>
      </c>
      <c r="D75" s="58" t="s">
        <v>1274</v>
      </c>
      <c r="E75" s="12"/>
      <c r="F75" s="49"/>
      <c r="G75" s="11"/>
      <c r="H75" s="11"/>
      <c r="I75" s="4"/>
      <c r="J75" s="11"/>
      <c r="K75" s="4"/>
      <c r="L75" s="4"/>
      <c r="M75" s="4"/>
      <c r="N75" s="4"/>
      <c r="O75" s="4"/>
      <c r="P75" s="4"/>
      <c r="Q75" s="11" t="e">
        <f>MIN(K75,M75,N75,O75,P75,J75,I75,H75,G75,F75,E75,#REF!,L75)</f>
        <v>#REF!</v>
      </c>
      <c r="R75" s="11"/>
      <c r="S75" s="11"/>
      <c r="T75" s="11" t="e">
        <f>Q75</f>
        <v>#REF!</v>
      </c>
      <c r="U75" s="21" t="e">
        <f t="shared" si="8"/>
        <v>#REF!</v>
      </c>
      <c r="V75" s="12" t="s">
        <v>6</v>
      </c>
      <c r="X75" s="22"/>
      <c r="Y75" s="22"/>
    </row>
    <row r="76" spans="1:25" s="20" customFormat="1" x14ac:dyDescent="0.25">
      <c r="A76" s="32" t="s">
        <v>20</v>
      </c>
      <c r="B76" s="33" t="s">
        <v>121</v>
      </c>
      <c r="C76" s="36"/>
      <c r="D76" s="36"/>
      <c r="E76" s="12"/>
      <c r="F76" s="48"/>
      <c r="G76" s="11"/>
      <c r="H76" s="4"/>
      <c r="I76" s="4"/>
      <c r="J76" s="11"/>
      <c r="K76" s="4"/>
      <c r="L76" s="4"/>
      <c r="M76" s="4"/>
      <c r="N76" s="4"/>
      <c r="O76" s="4"/>
      <c r="P76" s="4"/>
      <c r="Q76" s="11" t="e">
        <f>MIN(K76,M76,N76,O76,P76,J76,I76,H76,G76,F76,E76,#REF!,L76)</f>
        <v>#REF!</v>
      </c>
      <c r="R76" s="11" t="e">
        <f>Q76-#REF!</f>
        <v>#REF!</v>
      </c>
      <c r="S76" s="11" t="e">
        <f t="shared" si="5"/>
        <v>#REF!</v>
      </c>
      <c r="T76" s="4"/>
      <c r="U76" s="21" t="e">
        <f t="shared" ref="U76:U135" si="9">(T76-Q76)/Q76</f>
        <v>#REF!</v>
      </c>
      <c r="V76" s="13"/>
      <c r="X76" s="22" t="e">
        <f t="shared" si="6"/>
        <v>#DIV/0!</v>
      </c>
      <c r="Y76" s="22" t="e">
        <f>X76-#REF!</f>
        <v>#DIV/0!</v>
      </c>
    </row>
    <row r="77" spans="1:25" s="20" customFormat="1" ht="30" x14ac:dyDescent="0.25">
      <c r="A77" s="13"/>
      <c r="B77" s="10" t="s">
        <v>122</v>
      </c>
      <c r="C77" s="37" t="s">
        <v>4</v>
      </c>
      <c r="D77" s="58" t="s">
        <v>1274</v>
      </c>
      <c r="E77" s="12"/>
      <c r="F77" s="49"/>
      <c r="G77" s="11"/>
      <c r="H77" s="4"/>
      <c r="I77" s="4"/>
      <c r="J77" s="11"/>
      <c r="K77" s="4"/>
      <c r="L77" s="4"/>
      <c r="M77" s="4"/>
      <c r="N77" s="4"/>
      <c r="O77" s="4"/>
      <c r="P77" s="4">
        <v>2340</v>
      </c>
      <c r="Q77" s="11" t="e">
        <f>MIN(K77,M77,N77,O77,P77,J77,I77,H77,G77,F77,E77,#REF!,L77)</f>
        <v>#REF!</v>
      </c>
      <c r="R77" s="11" t="e">
        <f>Q77-#REF!</f>
        <v>#REF!</v>
      </c>
      <c r="S77" s="11" t="e">
        <f t="shared" si="5"/>
        <v>#REF!</v>
      </c>
      <c r="T77" s="11">
        <f>11.7*66.5</f>
        <v>778.05</v>
      </c>
      <c r="U77" s="21" t="e">
        <f t="shared" si="9"/>
        <v>#REF!</v>
      </c>
      <c r="V77" s="12" t="s">
        <v>84</v>
      </c>
      <c r="W77" s="20">
        <f>COUNT(L77,M77,N77,F77,J77,I77,H77,G77,#REF!,E77,#REF!)</f>
        <v>0</v>
      </c>
      <c r="X77" s="22" t="e">
        <f t="shared" si="6"/>
        <v>#DIV/0!</v>
      </c>
      <c r="Y77" s="22" t="e">
        <f>X77-#REF!</f>
        <v>#DIV/0!</v>
      </c>
    </row>
    <row r="78" spans="1:25" s="20" customFormat="1" ht="30" x14ac:dyDescent="0.25">
      <c r="A78" s="13"/>
      <c r="B78" s="10" t="s">
        <v>123</v>
      </c>
      <c r="C78" s="37" t="s">
        <v>4</v>
      </c>
      <c r="D78" s="58" t="s">
        <v>1274</v>
      </c>
      <c r="E78" s="12"/>
      <c r="F78" s="49"/>
      <c r="G78" s="11"/>
      <c r="H78" s="4"/>
      <c r="I78" s="4"/>
      <c r="J78" s="11"/>
      <c r="K78" s="4"/>
      <c r="L78" s="4"/>
      <c r="M78" s="4"/>
      <c r="N78" s="4"/>
      <c r="O78" s="4"/>
      <c r="P78" s="4">
        <v>2220</v>
      </c>
      <c r="Q78" s="11" t="e">
        <f>MIN(K78,M78,N78,O78,P78,J78,I78,H78,G78,F78,E78,#REF!,L78)</f>
        <v>#REF!</v>
      </c>
      <c r="R78" s="11" t="e">
        <f>Q78-#REF!</f>
        <v>#REF!</v>
      </c>
      <c r="S78" s="11" t="e">
        <f t="shared" si="5"/>
        <v>#REF!</v>
      </c>
      <c r="T78" s="11">
        <f>7.5*66.5</f>
        <v>498.75</v>
      </c>
      <c r="U78" s="21" t="e">
        <f t="shared" si="9"/>
        <v>#REF!</v>
      </c>
      <c r="V78" s="12" t="s">
        <v>84</v>
      </c>
      <c r="W78" s="20">
        <f>COUNT(L78,M78,N78,F78,J78,I78,H78,G78,#REF!,E78,#REF!)</f>
        <v>0</v>
      </c>
      <c r="X78" s="22" t="e">
        <f t="shared" si="6"/>
        <v>#DIV/0!</v>
      </c>
      <c r="Y78" s="22" t="e">
        <f>X78-#REF!</f>
        <v>#DIV/0!</v>
      </c>
    </row>
    <row r="79" spans="1:25" s="20" customFormat="1" ht="30" x14ac:dyDescent="0.25">
      <c r="A79" s="13"/>
      <c r="B79" s="10" t="s">
        <v>124</v>
      </c>
      <c r="C79" s="37" t="s">
        <v>15</v>
      </c>
      <c r="D79" s="58" t="s">
        <v>1274</v>
      </c>
      <c r="E79" s="12"/>
      <c r="F79" s="49"/>
      <c r="G79" s="11"/>
      <c r="H79" s="4"/>
      <c r="I79" s="4"/>
      <c r="J79" s="11"/>
      <c r="K79" s="4"/>
      <c r="L79" s="4"/>
      <c r="M79" s="4"/>
      <c r="N79" s="4"/>
      <c r="O79" s="4"/>
      <c r="P79" s="4">
        <v>360</v>
      </c>
      <c r="Q79" s="11" t="e">
        <f>MIN(K79,M79,N79,O79,P79,J79,I79,H79,G79,F79,E79,#REF!,L79)</f>
        <v>#REF!</v>
      </c>
      <c r="R79" s="11" t="e">
        <f>Q79-#REF!</f>
        <v>#REF!</v>
      </c>
      <c r="S79" s="11" t="e">
        <f t="shared" si="5"/>
        <v>#REF!</v>
      </c>
      <c r="T79" s="11" t="e">
        <f>Q79</f>
        <v>#REF!</v>
      </c>
      <c r="U79" s="21" t="e">
        <f t="shared" si="9"/>
        <v>#REF!</v>
      </c>
      <c r="V79" s="12" t="s">
        <v>5</v>
      </c>
      <c r="W79" s="20">
        <f>COUNT(L79,M79,N79,F79,J79,I79,H79,G79,#REF!,E79,#REF!)</f>
        <v>0</v>
      </c>
      <c r="X79" s="22" t="e">
        <f t="shared" si="6"/>
        <v>#DIV/0!</v>
      </c>
      <c r="Y79" s="22" t="e">
        <f>X79-#REF!</f>
        <v>#DIV/0!</v>
      </c>
    </row>
    <row r="80" spans="1:25" s="20" customFormat="1" ht="30" x14ac:dyDescent="0.25">
      <c r="A80" s="13"/>
      <c r="B80" s="10" t="s">
        <v>125</v>
      </c>
      <c r="C80" s="37" t="s">
        <v>15</v>
      </c>
      <c r="D80" s="58" t="s">
        <v>1274</v>
      </c>
      <c r="E80" s="12"/>
      <c r="F80" s="49"/>
      <c r="G80" s="11"/>
      <c r="H80" s="4"/>
      <c r="I80" s="4"/>
      <c r="J80" s="11"/>
      <c r="K80" s="4"/>
      <c r="L80" s="4"/>
      <c r="M80" s="4"/>
      <c r="N80" s="4"/>
      <c r="O80" s="4"/>
      <c r="P80" s="4">
        <v>162</v>
      </c>
      <c r="Q80" s="11" t="e">
        <f>MIN(K80,M80,N80,O80,P80,J80,I80,H80,G80,F80,E80,#REF!,L80)</f>
        <v>#REF!</v>
      </c>
      <c r="R80" s="11" t="e">
        <f>Q80-#REF!</f>
        <v>#REF!</v>
      </c>
      <c r="S80" s="11" t="e">
        <f t="shared" si="5"/>
        <v>#REF!</v>
      </c>
      <c r="T80" s="11" t="e">
        <f t="shared" ref="T80:T83" si="10">Q80</f>
        <v>#REF!</v>
      </c>
      <c r="U80" s="21" t="e">
        <f t="shared" si="9"/>
        <v>#REF!</v>
      </c>
      <c r="V80" s="12" t="s">
        <v>5</v>
      </c>
      <c r="W80" s="20">
        <f>COUNT(L80,M80,N80,F80,J80,I80,H80,G80,#REF!,E80,#REF!)</f>
        <v>0</v>
      </c>
      <c r="X80" s="22" t="e">
        <f t="shared" si="6"/>
        <v>#DIV/0!</v>
      </c>
      <c r="Y80" s="22" t="e">
        <f>X80-#REF!</f>
        <v>#DIV/0!</v>
      </c>
    </row>
    <row r="81" spans="1:25" s="20" customFormat="1" ht="30" x14ac:dyDescent="0.25">
      <c r="A81" s="13"/>
      <c r="B81" s="10" t="s">
        <v>126</v>
      </c>
      <c r="C81" s="37" t="s">
        <v>15</v>
      </c>
      <c r="D81" s="58" t="s">
        <v>1274</v>
      </c>
      <c r="E81" s="12"/>
      <c r="F81" s="49"/>
      <c r="G81" s="11"/>
      <c r="H81" s="4"/>
      <c r="I81" s="4"/>
      <c r="J81" s="11"/>
      <c r="K81" s="4"/>
      <c r="L81" s="4"/>
      <c r="M81" s="4"/>
      <c r="N81" s="4"/>
      <c r="O81" s="4"/>
      <c r="P81" s="4">
        <v>186</v>
      </c>
      <c r="Q81" s="11" t="e">
        <f>MIN(K81,M81,N81,O81,P81,J81,I81,H81,G81,F81,E81,#REF!,L81)</f>
        <v>#REF!</v>
      </c>
      <c r="R81" s="11" t="e">
        <f>Q81-#REF!</f>
        <v>#REF!</v>
      </c>
      <c r="S81" s="11" t="e">
        <f t="shared" si="5"/>
        <v>#REF!</v>
      </c>
      <c r="T81" s="11" t="e">
        <f t="shared" si="10"/>
        <v>#REF!</v>
      </c>
      <c r="U81" s="21" t="e">
        <f t="shared" si="9"/>
        <v>#REF!</v>
      </c>
      <c r="V81" s="12" t="s">
        <v>5</v>
      </c>
      <c r="W81" s="20">
        <f>COUNT(L81,M81,N81,F81,J81,I81,H81,G81,#REF!,E81,#REF!)</f>
        <v>0</v>
      </c>
      <c r="X81" s="22" t="e">
        <f t="shared" si="6"/>
        <v>#DIV/0!</v>
      </c>
      <c r="Y81" s="22" t="e">
        <f>X81-#REF!</f>
        <v>#DIV/0!</v>
      </c>
    </row>
    <row r="82" spans="1:25" s="20" customFormat="1" ht="30" x14ac:dyDescent="0.25">
      <c r="A82" s="13"/>
      <c r="B82" s="10" t="s">
        <v>127</v>
      </c>
      <c r="C82" s="37" t="s">
        <v>15</v>
      </c>
      <c r="D82" s="58" t="s">
        <v>1274</v>
      </c>
      <c r="E82" s="12"/>
      <c r="F82" s="49"/>
      <c r="G82" s="11"/>
      <c r="H82" s="4"/>
      <c r="I82" s="4"/>
      <c r="J82" s="11"/>
      <c r="K82" s="4"/>
      <c r="L82" s="4"/>
      <c r="M82" s="4"/>
      <c r="N82" s="4"/>
      <c r="O82" s="4"/>
      <c r="P82" s="4">
        <v>222</v>
      </c>
      <c r="Q82" s="11" t="e">
        <f>MIN(K82,M82,N82,O82,P82,J82,I82,H82,G82,F82,E82,#REF!,L82)</f>
        <v>#REF!</v>
      </c>
      <c r="R82" s="11" t="e">
        <f>Q82-#REF!</f>
        <v>#REF!</v>
      </c>
      <c r="S82" s="11" t="e">
        <f t="shared" si="5"/>
        <v>#REF!</v>
      </c>
      <c r="T82" s="11" t="e">
        <f t="shared" si="10"/>
        <v>#REF!</v>
      </c>
      <c r="U82" s="21" t="e">
        <f t="shared" si="9"/>
        <v>#REF!</v>
      </c>
      <c r="V82" s="12" t="s">
        <v>5</v>
      </c>
      <c r="W82" s="20">
        <f>COUNT(L82,M82,N82,F82,J82,I82,H82,G82,#REF!,E82,#REF!)</f>
        <v>0</v>
      </c>
      <c r="X82" s="22" t="e">
        <f t="shared" si="6"/>
        <v>#DIV/0!</v>
      </c>
      <c r="Y82" s="22" t="e">
        <f>X82-#REF!</f>
        <v>#DIV/0!</v>
      </c>
    </row>
    <row r="83" spans="1:25" s="20" customFormat="1" ht="30" x14ac:dyDescent="0.25">
      <c r="A83" s="13"/>
      <c r="B83" s="10" t="s">
        <v>128</v>
      </c>
      <c r="C83" s="37" t="s">
        <v>15</v>
      </c>
      <c r="D83" s="58" t="s">
        <v>1274</v>
      </c>
      <c r="E83" s="12"/>
      <c r="F83" s="49"/>
      <c r="G83" s="11"/>
      <c r="H83" s="4"/>
      <c r="I83" s="4"/>
      <c r="J83" s="11"/>
      <c r="K83" s="4"/>
      <c r="L83" s="4"/>
      <c r="M83" s="4"/>
      <c r="N83" s="4"/>
      <c r="O83" s="4"/>
      <c r="P83" s="4">
        <v>252</v>
      </c>
      <c r="Q83" s="11" t="e">
        <f>MIN(K83,M83,N83,O83,P83,J83,I83,H83,G83,F83,E83,#REF!,L83)</f>
        <v>#REF!</v>
      </c>
      <c r="R83" s="11" t="e">
        <f>Q83-#REF!</f>
        <v>#REF!</v>
      </c>
      <c r="S83" s="11" t="e">
        <f t="shared" si="5"/>
        <v>#REF!</v>
      </c>
      <c r="T83" s="11" t="e">
        <f t="shared" si="10"/>
        <v>#REF!</v>
      </c>
      <c r="U83" s="21" t="e">
        <f t="shared" si="9"/>
        <v>#REF!</v>
      </c>
      <c r="V83" s="12" t="s">
        <v>5</v>
      </c>
      <c r="W83" s="20">
        <f>COUNT(L83,M83,N83,F83,J83,I83,H83,G83,#REF!,E83,#REF!)</f>
        <v>0</v>
      </c>
      <c r="X83" s="22" t="e">
        <f t="shared" si="6"/>
        <v>#DIV/0!</v>
      </c>
      <c r="Y83" s="22" t="e">
        <f>X83-#REF!</f>
        <v>#DIV/0!</v>
      </c>
    </row>
    <row r="84" spans="1:25" s="20" customFormat="1" ht="30" x14ac:dyDescent="0.25">
      <c r="A84" s="13"/>
      <c r="B84" s="10" t="s">
        <v>129</v>
      </c>
      <c r="C84" s="37" t="s">
        <v>15</v>
      </c>
      <c r="D84" s="58" t="s">
        <v>1274</v>
      </c>
      <c r="E84" s="12"/>
      <c r="F84" s="49"/>
      <c r="G84" s="11"/>
      <c r="H84" s="4"/>
      <c r="I84" s="4"/>
      <c r="J84" s="11"/>
      <c r="K84" s="4"/>
      <c r="L84" s="4"/>
      <c r="M84" s="4"/>
      <c r="N84" s="4"/>
      <c r="O84" s="4"/>
      <c r="P84" s="4">
        <v>46</v>
      </c>
      <c r="Q84" s="11" t="e">
        <f>MIN(K84,M84,N84,O84,P84,J84,I84,H84,G84,F84,E84,#REF!,L84)</f>
        <v>#REF!</v>
      </c>
      <c r="R84" s="11" t="e">
        <f>Q84-#REF!</f>
        <v>#REF!</v>
      </c>
      <c r="S84" s="11" t="e">
        <f t="shared" si="5"/>
        <v>#REF!</v>
      </c>
      <c r="T84" s="11" t="e">
        <f>Q84</f>
        <v>#REF!</v>
      </c>
      <c r="U84" s="21" t="e">
        <f t="shared" si="9"/>
        <v>#REF!</v>
      </c>
      <c r="V84" s="12" t="s">
        <v>5</v>
      </c>
      <c r="W84" s="20">
        <f>COUNT(L84,M84,N84,F84,J84,I84,H84,G84,#REF!,E84,#REF!)</f>
        <v>0</v>
      </c>
      <c r="X84" s="22" t="e">
        <f t="shared" si="6"/>
        <v>#DIV/0!</v>
      </c>
      <c r="Y84" s="22" t="e">
        <f>X84-#REF!</f>
        <v>#DIV/0!</v>
      </c>
    </row>
    <row r="85" spans="1:25" s="20" customFormat="1" ht="150" x14ac:dyDescent="0.25">
      <c r="A85" s="13"/>
      <c r="B85" s="10" t="s">
        <v>130</v>
      </c>
      <c r="C85" s="37" t="s">
        <v>4</v>
      </c>
      <c r="D85" s="58" t="s">
        <v>1274</v>
      </c>
      <c r="E85" s="12"/>
      <c r="F85" s="49"/>
      <c r="G85" s="11"/>
      <c r="H85" s="4"/>
      <c r="I85" s="4"/>
      <c r="J85" s="11"/>
      <c r="K85" s="4"/>
      <c r="L85" s="4"/>
      <c r="M85" s="4"/>
      <c r="N85" s="4"/>
      <c r="O85" s="4"/>
      <c r="P85" s="4">
        <v>17880</v>
      </c>
      <c r="Q85" s="11" t="e">
        <f>MIN(K85,M85,N85,O85,P85,J85,I85,H85,G85,F85,E85,#REF!,L85)</f>
        <v>#REF!</v>
      </c>
      <c r="R85" s="11" t="e">
        <f>Q85-#REF!</f>
        <v>#REF!</v>
      </c>
      <c r="S85" s="11" t="e">
        <f t="shared" si="5"/>
        <v>#REF!</v>
      </c>
      <c r="T85" s="4">
        <f>E85</f>
        <v>0</v>
      </c>
      <c r="U85" s="21" t="e">
        <f t="shared" si="9"/>
        <v>#REF!</v>
      </c>
      <c r="V85" s="13" t="s">
        <v>5</v>
      </c>
      <c r="W85" s="20">
        <f>COUNT(L85,M85,N85,F85,J85,I85,H85,G85,#REF!,E85,#REF!)</f>
        <v>0</v>
      </c>
      <c r="X85" s="22" t="e">
        <f>AVERAGE(N85,M85,L85,K85,J85,I85,H85,G85,F85)</f>
        <v>#DIV/0!</v>
      </c>
      <c r="Y85" s="22" t="e">
        <f>X85-#REF!</f>
        <v>#DIV/0!</v>
      </c>
    </row>
    <row r="86" spans="1:25" s="20" customFormat="1" ht="30" x14ac:dyDescent="0.25">
      <c r="A86" s="13"/>
      <c r="B86" s="10" t="s">
        <v>131</v>
      </c>
      <c r="C86" s="37" t="s">
        <v>4</v>
      </c>
      <c r="D86" s="58" t="s">
        <v>1274</v>
      </c>
      <c r="E86" s="12"/>
      <c r="F86" s="49"/>
      <c r="G86" s="11"/>
      <c r="H86" s="4"/>
      <c r="I86" s="4"/>
      <c r="J86" s="11"/>
      <c r="K86" s="4"/>
      <c r="L86" s="4"/>
      <c r="M86" s="4"/>
      <c r="N86" s="4"/>
      <c r="O86" s="4"/>
      <c r="P86" s="4">
        <v>29400</v>
      </c>
      <c r="Q86" s="11" t="e">
        <f>MIN(K86,M86,N86,O86,P86,J86,I86,H86,G86,F86,E86,#REF!,L86)</f>
        <v>#REF!</v>
      </c>
      <c r="R86" s="11" t="e">
        <f>Q86-#REF!</f>
        <v>#REF!</v>
      </c>
      <c r="S86" s="11" t="e">
        <f t="shared" si="5"/>
        <v>#REF!</v>
      </c>
      <c r="T86" s="11" t="e">
        <f>Q86</f>
        <v>#REF!</v>
      </c>
      <c r="U86" s="21" t="e">
        <f t="shared" si="9"/>
        <v>#REF!</v>
      </c>
      <c r="V86" s="12" t="s">
        <v>6</v>
      </c>
      <c r="W86" s="20">
        <f>COUNT(L86,M86,N86,F86,J86,I86,H86,G86,#REF!,E86,#REF!)</f>
        <v>0</v>
      </c>
      <c r="X86" s="22" t="e">
        <f t="shared" si="6"/>
        <v>#DIV/0!</v>
      </c>
      <c r="Y86" s="22" t="e">
        <f>X86-#REF!</f>
        <v>#DIV/0!</v>
      </c>
    </row>
    <row r="87" spans="1:25" s="20" customFormat="1" ht="30" x14ac:dyDescent="0.25">
      <c r="A87" s="32" t="s">
        <v>21</v>
      </c>
      <c r="B87" s="33" t="s">
        <v>132</v>
      </c>
      <c r="C87" s="36"/>
      <c r="D87" s="58" t="s">
        <v>1274</v>
      </c>
      <c r="E87" s="12"/>
      <c r="F87" s="48"/>
      <c r="G87" s="11"/>
      <c r="H87" s="4"/>
      <c r="I87" s="4"/>
      <c r="J87" s="11"/>
      <c r="K87" s="4"/>
      <c r="L87" s="4"/>
      <c r="M87" s="4"/>
      <c r="N87" s="4"/>
      <c r="O87" s="4"/>
      <c r="P87" s="4"/>
      <c r="Q87" s="11" t="e">
        <f>MIN(K87,M87,N87,O87,P87,J87,I87,H87,G87,F87,E87,#REF!,L87)</f>
        <v>#REF!</v>
      </c>
      <c r="R87" s="11" t="e">
        <f>Q87-#REF!</f>
        <v>#REF!</v>
      </c>
      <c r="S87" s="11" t="e">
        <f t="shared" si="5"/>
        <v>#REF!</v>
      </c>
      <c r="T87" s="4"/>
      <c r="U87" s="21" t="e">
        <f t="shared" si="9"/>
        <v>#REF!</v>
      </c>
      <c r="V87" s="13"/>
      <c r="X87" s="22" t="e">
        <f t="shared" si="6"/>
        <v>#DIV/0!</v>
      </c>
      <c r="Y87" s="22" t="e">
        <f>X87-#REF!</f>
        <v>#DIV/0!</v>
      </c>
    </row>
    <row r="88" spans="1:25" s="20" customFormat="1" ht="30" x14ac:dyDescent="0.25">
      <c r="A88" s="13"/>
      <c r="B88" s="10" t="s">
        <v>133</v>
      </c>
      <c r="C88" s="36" t="s">
        <v>12</v>
      </c>
      <c r="D88" s="58" t="s">
        <v>1274</v>
      </c>
      <c r="E88" s="12"/>
      <c r="F88" s="48"/>
      <c r="G88" s="11"/>
      <c r="H88" s="4"/>
      <c r="I88" s="4"/>
      <c r="J88" s="11"/>
      <c r="K88" s="4"/>
      <c r="L88" s="4"/>
      <c r="M88" s="4"/>
      <c r="N88" s="4"/>
      <c r="O88" s="4"/>
      <c r="P88" s="4"/>
      <c r="Q88" s="11" t="e">
        <f>MIN(K88,M88,N88,O88,P88,J88,I88,H88,G88,F88,E88,#REF!,L88)</f>
        <v>#REF!</v>
      </c>
      <c r="R88" s="11" t="e">
        <f>Q88-#REF!</f>
        <v>#REF!</v>
      </c>
      <c r="S88" s="11" t="e">
        <f t="shared" si="5"/>
        <v>#REF!</v>
      </c>
      <c r="T88" s="11" t="e">
        <f>Q88</f>
        <v>#REF!</v>
      </c>
      <c r="U88" s="21" t="e">
        <f t="shared" si="9"/>
        <v>#REF!</v>
      </c>
      <c r="V88" s="12" t="s">
        <v>6</v>
      </c>
      <c r="W88" s="20">
        <f>COUNT(L88,M88,N88,F88,J88,I88,H88,G88,#REF!,E88,#REF!)</f>
        <v>0</v>
      </c>
      <c r="X88" s="22" t="e">
        <f t="shared" si="6"/>
        <v>#DIV/0!</v>
      </c>
      <c r="Y88" s="22" t="e">
        <f>X88-#REF!</f>
        <v>#DIV/0!</v>
      </c>
    </row>
    <row r="89" spans="1:25" s="20" customFormat="1" ht="30" x14ac:dyDescent="0.25">
      <c r="A89" s="13"/>
      <c r="B89" s="10" t="s">
        <v>134</v>
      </c>
      <c r="C89" s="36" t="s">
        <v>12</v>
      </c>
      <c r="D89" s="58" t="s">
        <v>1274</v>
      </c>
      <c r="E89" s="12"/>
      <c r="F89" s="48"/>
      <c r="G89" s="11"/>
      <c r="H89" s="4"/>
      <c r="I89" s="4"/>
      <c r="J89" s="11"/>
      <c r="K89" s="4"/>
      <c r="L89" s="4"/>
      <c r="M89" s="4"/>
      <c r="N89" s="4"/>
      <c r="O89" s="4"/>
      <c r="P89" s="4"/>
      <c r="Q89" s="11" t="e">
        <f>MIN(K89,M89,N89,O89,P89,J89,I89,H89,G89,F89,E89,#REF!,L89)</f>
        <v>#REF!</v>
      </c>
      <c r="R89" s="11" t="e">
        <f>Q89-#REF!</f>
        <v>#REF!</v>
      </c>
      <c r="S89" s="11" t="e">
        <f t="shared" si="5"/>
        <v>#REF!</v>
      </c>
      <c r="T89" s="11" t="e">
        <f>Q89</f>
        <v>#REF!</v>
      </c>
      <c r="U89" s="21" t="e">
        <f t="shared" si="9"/>
        <v>#REF!</v>
      </c>
      <c r="V89" s="12" t="s">
        <v>6</v>
      </c>
      <c r="W89" s="20">
        <f>COUNT(L89,M89,N89,F89,J89,I89,H89,G89,#REF!,E89,#REF!)</f>
        <v>0</v>
      </c>
      <c r="X89" s="22" t="e">
        <f t="shared" si="6"/>
        <v>#DIV/0!</v>
      </c>
      <c r="Y89" s="22" t="e">
        <f>X89-#REF!</f>
        <v>#DIV/0!</v>
      </c>
    </row>
    <row r="90" spans="1:25" s="20" customFormat="1" ht="30" x14ac:dyDescent="0.25">
      <c r="A90" s="13"/>
      <c r="B90" s="10" t="s">
        <v>833</v>
      </c>
      <c r="C90" s="36" t="s">
        <v>12</v>
      </c>
      <c r="D90" s="58" t="s">
        <v>1274</v>
      </c>
      <c r="E90" s="12"/>
      <c r="F90" s="48"/>
      <c r="G90" s="11"/>
      <c r="H90" s="4"/>
      <c r="I90" s="4"/>
      <c r="J90" s="11"/>
      <c r="K90" s="4"/>
      <c r="L90" s="4"/>
      <c r="M90" s="4"/>
      <c r="N90" s="4"/>
      <c r="O90" s="4"/>
      <c r="P90" s="4"/>
      <c r="Q90" s="11" t="e">
        <f>MIN(K90,M90,N90,O90,P90,J90,I90,H90,G90,F90,E90,#REF!,L90)</f>
        <v>#REF!</v>
      </c>
      <c r="R90" s="11" t="e">
        <f>Q90-#REF!</f>
        <v>#REF!</v>
      </c>
      <c r="S90" s="11" t="e">
        <f t="shared" si="5"/>
        <v>#REF!</v>
      </c>
      <c r="T90" s="4">
        <f>E90</f>
        <v>0</v>
      </c>
      <c r="U90" s="21" t="e">
        <f t="shared" si="9"/>
        <v>#REF!</v>
      </c>
      <c r="V90" s="13" t="s">
        <v>5</v>
      </c>
      <c r="W90" s="20">
        <f>COUNT(L90,M90,N90,F90,J90,I90,H90,G90,#REF!,E90,#REF!)</f>
        <v>0</v>
      </c>
      <c r="X90" s="22" t="e">
        <f t="shared" si="6"/>
        <v>#DIV/0!</v>
      </c>
      <c r="Y90" s="22" t="e">
        <f>X90-#REF!</f>
        <v>#DIV/0!</v>
      </c>
    </row>
    <row r="91" spans="1:25" s="20" customFormat="1" ht="30" x14ac:dyDescent="0.25">
      <c r="A91" s="13"/>
      <c r="B91" s="10" t="s">
        <v>834</v>
      </c>
      <c r="C91" s="36" t="s">
        <v>12</v>
      </c>
      <c r="D91" s="58" t="s">
        <v>1274</v>
      </c>
      <c r="E91" s="12"/>
      <c r="F91" s="48"/>
      <c r="G91" s="11"/>
      <c r="H91" s="4"/>
      <c r="I91" s="4"/>
      <c r="J91" s="11"/>
      <c r="K91" s="4"/>
      <c r="L91" s="4"/>
      <c r="M91" s="4"/>
      <c r="N91" s="4"/>
      <c r="O91" s="4"/>
      <c r="P91" s="4"/>
      <c r="Q91" s="11" t="e">
        <f>MIN(K91,M91,N91,O91,P91,J91,I91,H91,G91,F91,E91,#REF!,L91)</f>
        <v>#REF!</v>
      </c>
      <c r="R91" s="11" t="e">
        <f>Q91-#REF!</f>
        <v>#REF!</v>
      </c>
      <c r="S91" s="11" t="e">
        <f t="shared" si="5"/>
        <v>#REF!</v>
      </c>
      <c r="T91" s="11" t="e">
        <f>Q91</f>
        <v>#REF!</v>
      </c>
      <c r="U91" s="21" t="e">
        <f t="shared" si="9"/>
        <v>#REF!</v>
      </c>
      <c r="V91" s="12" t="s">
        <v>6</v>
      </c>
      <c r="W91" s="20">
        <f>COUNT(L91,M91,N91,F91,J91,I91,H91,G91,#REF!,E91,#REF!)</f>
        <v>0</v>
      </c>
      <c r="X91" s="22" t="e">
        <f t="shared" si="6"/>
        <v>#DIV/0!</v>
      </c>
      <c r="Y91" s="22" t="e">
        <f>X91-#REF!</f>
        <v>#DIV/0!</v>
      </c>
    </row>
    <row r="92" spans="1:25" s="20" customFormat="1" ht="30" x14ac:dyDescent="0.25">
      <c r="A92" s="13"/>
      <c r="B92" s="10" t="s">
        <v>835</v>
      </c>
      <c r="C92" s="36" t="s">
        <v>12</v>
      </c>
      <c r="D92" s="58" t="s">
        <v>1274</v>
      </c>
      <c r="E92" s="12"/>
      <c r="F92" s="48"/>
      <c r="G92" s="11"/>
      <c r="H92" s="4"/>
      <c r="I92" s="4"/>
      <c r="J92" s="11"/>
      <c r="K92" s="4"/>
      <c r="L92" s="4"/>
      <c r="M92" s="4"/>
      <c r="N92" s="4"/>
      <c r="O92" s="4"/>
      <c r="P92" s="4"/>
      <c r="Q92" s="11" t="e">
        <f>MIN(K92,M92,N92,O92,P92,J92,I92,H92,G92,F92,E92,#REF!,L92)</f>
        <v>#REF!</v>
      </c>
      <c r="R92" s="11" t="e">
        <f>Q92-#REF!</f>
        <v>#REF!</v>
      </c>
      <c r="S92" s="11" t="e">
        <f t="shared" si="5"/>
        <v>#REF!</v>
      </c>
      <c r="T92" s="11" t="e">
        <f>Q92</f>
        <v>#REF!</v>
      </c>
      <c r="U92" s="21" t="e">
        <f t="shared" si="9"/>
        <v>#REF!</v>
      </c>
      <c r="V92" s="12" t="s">
        <v>6</v>
      </c>
      <c r="W92" s="20">
        <f>COUNT(L92,M92,N92,F92,J92,I92,H92,G92,#REF!,E92,#REF!)</f>
        <v>0</v>
      </c>
      <c r="X92" s="22" t="e">
        <f t="shared" si="6"/>
        <v>#DIV/0!</v>
      </c>
      <c r="Y92" s="22" t="e">
        <f>X92-#REF!</f>
        <v>#DIV/0!</v>
      </c>
    </row>
    <row r="93" spans="1:25" s="20" customFormat="1" ht="30" x14ac:dyDescent="0.25">
      <c r="A93" s="13"/>
      <c r="B93" s="10" t="s">
        <v>836</v>
      </c>
      <c r="C93" s="36" t="s">
        <v>15</v>
      </c>
      <c r="D93" s="58" t="s">
        <v>1274</v>
      </c>
      <c r="E93" s="12"/>
      <c r="F93" s="48"/>
      <c r="G93" s="11">
        <v>57</v>
      </c>
      <c r="H93" s="15">
        <v>66.849999999999994</v>
      </c>
      <c r="I93" s="15">
        <v>69.682203389830505</v>
      </c>
      <c r="J93" s="11">
        <v>61.598305084745775</v>
      </c>
      <c r="K93" s="4"/>
      <c r="L93" s="4"/>
      <c r="M93" s="4"/>
      <c r="N93" s="4"/>
      <c r="O93" s="4"/>
      <c r="P93" s="4"/>
      <c r="Q93" s="11" t="e">
        <f>MIN(K93,M93,N93,O93,P93,J93,I93,H93,G93,F93,E93,#REF!,L93)</f>
        <v>#REF!</v>
      </c>
      <c r="R93" s="11" t="e">
        <f>Q93-#REF!</f>
        <v>#REF!</v>
      </c>
      <c r="S93" s="11" t="e">
        <f t="shared" si="5"/>
        <v>#REF!</v>
      </c>
      <c r="T93" s="11">
        <v>57</v>
      </c>
      <c r="U93" s="21" t="e">
        <f t="shared" si="9"/>
        <v>#REF!</v>
      </c>
      <c r="V93" s="12" t="s">
        <v>7</v>
      </c>
      <c r="W93" s="20">
        <f>COUNT(L93,M93,N93,F93,J93,I93,H93,G93,#REF!,E93,#REF!)</f>
        <v>4</v>
      </c>
      <c r="X93" s="22">
        <f t="shared" si="6"/>
        <v>63.782627118644065</v>
      </c>
      <c r="Y93" s="22" t="e">
        <f>X93-#REF!</f>
        <v>#REF!</v>
      </c>
    </row>
    <row r="94" spans="1:25" s="20" customFormat="1" x14ac:dyDescent="0.25">
      <c r="A94" s="32" t="s">
        <v>22</v>
      </c>
      <c r="B94" s="33" t="s">
        <v>135</v>
      </c>
      <c r="C94" s="36"/>
      <c r="D94" s="36"/>
      <c r="E94" s="12"/>
      <c r="F94" s="48"/>
      <c r="G94" s="11"/>
      <c r="H94" s="4"/>
      <c r="I94" s="4"/>
      <c r="J94" s="11"/>
      <c r="K94" s="4"/>
      <c r="L94" s="4"/>
      <c r="M94" s="4"/>
      <c r="N94" s="4"/>
      <c r="O94" s="4"/>
      <c r="P94" s="4"/>
      <c r="Q94" s="11" t="e">
        <f>MIN(K94,M94,N94,O94,P94,J94,I94,H94,G94,F94,E94,#REF!,L94)</f>
        <v>#REF!</v>
      </c>
      <c r="R94" s="11" t="e">
        <f>Q94-#REF!</f>
        <v>#REF!</v>
      </c>
      <c r="S94" s="11" t="e">
        <f t="shared" si="5"/>
        <v>#REF!</v>
      </c>
      <c r="T94" s="4"/>
      <c r="U94" s="21" t="e">
        <f t="shared" si="9"/>
        <v>#REF!</v>
      </c>
      <c r="V94" s="13"/>
      <c r="X94" s="22" t="e">
        <f t="shared" si="6"/>
        <v>#DIV/0!</v>
      </c>
      <c r="Y94" s="22" t="e">
        <f>X94-#REF!</f>
        <v>#DIV/0!</v>
      </c>
    </row>
    <row r="95" spans="1:25" s="20" customFormat="1" ht="30" x14ac:dyDescent="0.25">
      <c r="A95" s="13"/>
      <c r="B95" s="10" t="s">
        <v>136</v>
      </c>
      <c r="C95" s="36" t="s">
        <v>4</v>
      </c>
      <c r="D95" s="58" t="s">
        <v>1274</v>
      </c>
      <c r="E95" s="12"/>
      <c r="F95" s="48"/>
      <c r="G95" s="11"/>
      <c r="H95" s="4"/>
      <c r="I95" s="15">
        <v>209.61864406779662</v>
      </c>
      <c r="J95" s="11"/>
      <c r="K95" s="4"/>
      <c r="L95" s="4"/>
      <c r="M95" s="4"/>
      <c r="N95" s="4"/>
      <c r="O95" s="4"/>
      <c r="P95" s="4"/>
      <c r="Q95" s="11" t="e">
        <f>MIN(K95,M95,N95,O95,P95,J95,I95,H95,G95,F95,E95,#REF!,L95)</f>
        <v>#REF!</v>
      </c>
      <c r="R95" s="11" t="e">
        <f>Q95-#REF!</f>
        <v>#REF!</v>
      </c>
      <c r="S95" s="11" t="e">
        <f t="shared" si="5"/>
        <v>#REF!</v>
      </c>
      <c r="T95" s="11" t="e">
        <f>Q95</f>
        <v>#REF!</v>
      </c>
      <c r="U95" s="21" t="e">
        <f t="shared" si="9"/>
        <v>#REF!</v>
      </c>
      <c r="V95" s="12" t="s">
        <v>6</v>
      </c>
      <c r="W95" s="20">
        <f>COUNT(L95,M95,N95,F95,J95,I95,H95,G95,#REF!,E95,#REF!)</f>
        <v>1</v>
      </c>
      <c r="X95" s="22">
        <f t="shared" si="6"/>
        <v>209.61864406779662</v>
      </c>
      <c r="Y95" s="22" t="e">
        <f>X95-#REF!</f>
        <v>#REF!</v>
      </c>
    </row>
    <row r="96" spans="1:25" s="20" customFormat="1" ht="30" x14ac:dyDescent="0.25">
      <c r="A96" s="13"/>
      <c r="B96" s="10" t="s">
        <v>137</v>
      </c>
      <c r="C96" s="36" t="s">
        <v>4</v>
      </c>
      <c r="D96" s="58" t="s">
        <v>1274</v>
      </c>
      <c r="E96" s="12"/>
      <c r="F96" s="48"/>
      <c r="G96" s="11"/>
      <c r="H96" s="15">
        <v>33.898305084745765</v>
      </c>
      <c r="I96" s="15"/>
      <c r="J96" s="11"/>
      <c r="K96" s="4"/>
      <c r="L96" s="4"/>
      <c r="M96" s="4"/>
      <c r="N96" s="4"/>
      <c r="O96" s="4"/>
      <c r="P96" s="4"/>
      <c r="Q96" s="11" t="e">
        <f>MIN(K96,M96,N96,O96,P96,J96,I96,H96,G96,F96,E96,#REF!,L96)</f>
        <v>#REF!</v>
      </c>
      <c r="R96" s="11" t="e">
        <f>Q96-#REF!</f>
        <v>#REF!</v>
      </c>
      <c r="S96" s="11" t="e">
        <f t="shared" si="5"/>
        <v>#REF!</v>
      </c>
      <c r="T96" s="11">
        <f>H96</f>
        <v>33.898305084745765</v>
      </c>
      <c r="U96" s="21" t="e">
        <f t="shared" si="9"/>
        <v>#REF!</v>
      </c>
      <c r="V96" s="12" t="s">
        <v>25</v>
      </c>
      <c r="W96" s="20">
        <f>COUNT(L96,M96,N96,F96,J96,I96,H96,G96,#REF!,E96,#REF!)</f>
        <v>1</v>
      </c>
      <c r="X96" s="22">
        <f t="shared" si="6"/>
        <v>33.898305084745765</v>
      </c>
      <c r="Y96" s="22" t="e">
        <f>X96-#REF!</f>
        <v>#REF!</v>
      </c>
    </row>
    <row r="97" spans="1:25" s="20" customFormat="1" ht="30" x14ac:dyDescent="0.25">
      <c r="A97" s="13"/>
      <c r="B97" s="10" t="s">
        <v>138</v>
      </c>
      <c r="C97" s="36" t="s">
        <v>4</v>
      </c>
      <c r="D97" s="58" t="s">
        <v>1274</v>
      </c>
      <c r="E97" s="12"/>
      <c r="F97" s="48"/>
      <c r="G97" s="11"/>
      <c r="H97" s="11">
        <v>33.898305084745765</v>
      </c>
      <c r="I97" s="15">
        <v>49.220338983050851</v>
      </c>
      <c r="J97" s="11"/>
      <c r="K97" s="4"/>
      <c r="L97" s="4"/>
      <c r="M97" s="4"/>
      <c r="N97" s="4"/>
      <c r="O97" s="4"/>
      <c r="P97" s="4"/>
      <c r="Q97" s="11" t="e">
        <f>MIN(K97,M97,N97,O97,P97,J97,I97,H97,G97,F97,E97,#REF!,L97)</f>
        <v>#REF!</v>
      </c>
      <c r="R97" s="11" t="e">
        <f>Q97-#REF!</f>
        <v>#REF!</v>
      </c>
      <c r="S97" s="11" t="e">
        <f t="shared" si="5"/>
        <v>#REF!</v>
      </c>
      <c r="T97" s="11">
        <f>AVERAGE(H97:I97)</f>
        <v>41.559322033898312</v>
      </c>
      <c r="U97" s="21" t="e">
        <f t="shared" si="9"/>
        <v>#REF!</v>
      </c>
      <c r="V97" s="12" t="s">
        <v>10</v>
      </c>
      <c r="W97" s="20">
        <f>COUNT(L97,M97,N97,F97,J97,I97,H97,G97,#REF!,E97,#REF!)</f>
        <v>2</v>
      </c>
      <c r="X97" s="22">
        <f t="shared" si="6"/>
        <v>41.559322033898312</v>
      </c>
      <c r="Y97" s="22" t="e">
        <f>X97-#REF!</f>
        <v>#REF!</v>
      </c>
    </row>
    <row r="98" spans="1:25" s="20" customFormat="1" ht="30" x14ac:dyDescent="0.25">
      <c r="A98" s="13"/>
      <c r="B98" s="10" t="s">
        <v>139</v>
      </c>
      <c r="C98" s="36" t="s">
        <v>4</v>
      </c>
      <c r="D98" s="58" t="s">
        <v>1274</v>
      </c>
      <c r="E98" s="12"/>
      <c r="F98" s="48"/>
      <c r="G98" s="11">
        <v>60</v>
      </c>
      <c r="H98" s="4"/>
      <c r="I98" s="4"/>
      <c r="J98" s="11">
        <v>168.91525423728814</v>
      </c>
      <c r="K98" s="4"/>
      <c r="L98" s="4"/>
      <c r="M98" s="4"/>
      <c r="N98" s="4"/>
      <c r="O98" s="4"/>
      <c r="P98" s="4"/>
      <c r="Q98" s="11" t="e">
        <f>MIN(K98,M98,N98,O98,P98,J98,I98,H98,G98,F98,E98,#REF!,L98)</f>
        <v>#REF!</v>
      </c>
      <c r="R98" s="11" t="e">
        <f>Q98-#REF!</f>
        <v>#REF!</v>
      </c>
      <c r="S98" s="11" t="e">
        <f t="shared" si="5"/>
        <v>#REF!</v>
      </c>
      <c r="T98" s="11" t="e">
        <f>Q98</f>
        <v>#REF!</v>
      </c>
      <c r="U98" s="21" t="e">
        <f t="shared" si="9"/>
        <v>#REF!</v>
      </c>
      <c r="V98" s="12" t="s">
        <v>7</v>
      </c>
      <c r="W98" s="20">
        <f>COUNT(L98,M98,N98,F98,J98,I98,H98,G98,#REF!,E98,#REF!)</f>
        <v>2</v>
      </c>
      <c r="X98" s="22">
        <f t="shared" si="6"/>
        <v>114.45762711864407</v>
      </c>
      <c r="Y98" s="22" t="e">
        <f>X98-#REF!</f>
        <v>#REF!</v>
      </c>
    </row>
    <row r="99" spans="1:25" s="20" customFormat="1" ht="30" x14ac:dyDescent="0.25">
      <c r="A99" s="13"/>
      <c r="B99" s="10" t="s">
        <v>140</v>
      </c>
      <c r="C99" s="36" t="s">
        <v>4</v>
      </c>
      <c r="D99" s="58" t="s">
        <v>1274</v>
      </c>
      <c r="E99" s="12"/>
      <c r="F99" s="48"/>
      <c r="G99" s="11"/>
      <c r="H99" s="4"/>
      <c r="I99" s="4"/>
      <c r="J99" s="11">
        <v>168.91525423728814</v>
      </c>
      <c r="K99" s="4"/>
      <c r="L99" s="4"/>
      <c r="M99" s="4"/>
      <c r="N99" s="4"/>
      <c r="O99" s="4"/>
      <c r="P99" s="4"/>
      <c r="Q99" s="11" t="e">
        <f>MIN(K99,M99,N99,O99,P99,J99,I99,H99,G99,F99,E99,#REF!,L99)</f>
        <v>#REF!</v>
      </c>
      <c r="R99" s="11" t="e">
        <f>Q99-#REF!</f>
        <v>#REF!</v>
      </c>
      <c r="S99" s="11" t="e">
        <f t="shared" si="5"/>
        <v>#REF!</v>
      </c>
      <c r="T99" s="11">
        <v>168.91525423728814</v>
      </c>
      <c r="U99" s="21" t="e">
        <f t="shared" si="9"/>
        <v>#REF!</v>
      </c>
      <c r="V99" s="12" t="s">
        <v>13</v>
      </c>
      <c r="W99" s="20">
        <f>COUNT(L99,M99,N99,F99,J99,I99,H99,G99,#REF!,E99,#REF!)</f>
        <v>1</v>
      </c>
      <c r="X99" s="22">
        <f t="shared" si="6"/>
        <v>168.91525423728814</v>
      </c>
      <c r="Y99" s="22" t="e">
        <f>X99-#REF!</f>
        <v>#REF!</v>
      </c>
    </row>
    <row r="100" spans="1:25" s="20" customFormat="1" ht="30" x14ac:dyDescent="0.25">
      <c r="A100" s="13"/>
      <c r="B100" s="10" t="s">
        <v>141</v>
      </c>
      <c r="C100" s="36" t="s">
        <v>4</v>
      </c>
      <c r="D100" s="58" t="s">
        <v>1274</v>
      </c>
      <c r="E100" s="12"/>
      <c r="F100" s="48"/>
      <c r="G100" s="11">
        <v>105</v>
      </c>
      <c r="H100" s="4"/>
      <c r="I100" s="4"/>
      <c r="J100" s="11">
        <v>247.79661016949152</v>
      </c>
      <c r="K100" s="4"/>
      <c r="L100" s="4"/>
      <c r="M100" s="4"/>
      <c r="N100" s="4"/>
      <c r="O100" s="4"/>
      <c r="P100" s="4"/>
      <c r="Q100" s="11" t="e">
        <f>MIN(K100,M100,N100,O100,P100,J100,I100,H100,G100,F100,E100,#REF!,L100)</f>
        <v>#REF!</v>
      </c>
      <c r="R100" s="11" t="e">
        <f>Q100-#REF!</f>
        <v>#REF!</v>
      </c>
      <c r="S100" s="11" t="e">
        <f t="shared" si="5"/>
        <v>#REF!</v>
      </c>
      <c r="T100" s="11" t="e">
        <f>Q100</f>
        <v>#REF!</v>
      </c>
      <c r="U100" s="21" t="e">
        <f t="shared" si="9"/>
        <v>#REF!</v>
      </c>
      <c r="V100" s="12" t="s">
        <v>7</v>
      </c>
      <c r="W100" s="20">
        <f>COUNT(L100,M100,N100,F100,J100,I100,H100,G100,#REF!,E100,#REF!)</f>
        <v>2</v>
      </c>
      <c r="X100" s="22">
        <f t="shared" si="6"/>
        <v>176.39830508474574</v>
      </c>
      <c r="Y100" s="22" t="e">
        <f>X100-#REF!</f>
        <v>#REF!</v>
      </c>
    </row>
    <row r="101" spans="1:25" s="20" customFormat="1" ht="30" x14ac:dyDescent="0.25">
      <c r="A101" s="13"/>
      <c r="B101" s="10" t="s">
        <v>142</v>
      </c>
      <c r="C101" s="36" t="s">
        <v>4</v>
      </c>
      <c r="D101" s="58" t="s">
        <v>1274</v>
      </c>
      <c r="E101" s="12"/>
      <c r="F101" s="48"/>
      <c r="G101" s="11">
        <v>197</v>
      </c>
      <c r="H101" s="4"/>
      <c r="I101" s="4"/>
      <c r="J101" s="11">
        <v>247.79661016949152</v>
      </c>
      <c r="K101" s="4"/>
      <c r="L101" s="4"/>
      <c r="M101" s="4"/>
      <c r="N101" s="4"/>
      <c r="O101" s="4"/>
      <c r="P101" s="4"/>
      <c r="Q101" s="11" t="e">
        <f>MIN(K101,M101,N101,O101,P101,J101,I101,H101,G101,F101,E101,#REF!,L101)</f>
        <v>#REF!</v>
      </c>
      <c r="R101" s="11" t="e">
        <f>Q101-#REF!</f>
        <v>#REF!</v>
      </c>
      <c r="S101" s="11" t="e">
        <f t="shared" si="5"/>
        <v>#REF!</v>
      </c>
      <c r="T101" s="11" t="e">
        <f>Q101</f>
        <v>#REF!</v>
      </c>
      <c r="U101" s="21" t="e">
        <f t="shared" si="9"/>
        <v>#REF!</v>
      </c>
      <c r="V101" s="12" t="s">
        <v>7</v>
      </c>
      <c r="W101" s="20">
        <f>COUNT(L101,M101,N101,F101,J101,I101,H101,G101,#REF!,E101,#REF!)</f>
        <v>2</v>
      </c>
      <c r="X101" s="22">
        <f t="shared" si="6"/>
        <v>222.39830508474574</v>
      </c>
      <c r="Y101" s="22" t="e">
        <f>X101-#REF!</f>
        <v>#REF!</v>
      </c>
    </row>
    <row r="102" spans="1:25" s="20" customFormat="1" ht="30" x14ac:dyDescent="0.25">
      <c r="A102" s="13"/>
      <c r="B102" s="10" t="s">
        <v>143</v>
      </c>
      <c r="C102" s="36" t="s">
        <v>4</v>
      </c>
      <c r="D102" s="58" t="s">
        <v>1274</v>
      </c>
      <c r="E102" s="12"/>
      <c r="F102" s="48"/>
      <c r="G102" s="11">
        <v>420</v>
      </c>
      <c r="H102" s="4"/>
      <c r="I102" s="4"/>
      <c r="J102" s="11">
        <v>568.94915254237287</v>
      </c>
      <c r="K102" s="4"/>
      <c r="L102" s="4"/>
      <c r="M102" s="4"/>
      <c r="N102" s="4"/>
      <c r="O102" s="4"/>
      <c r="P102" s="4"/>
      <c r="Q102" s="11" t="e">
        <f>MIN(K102,M102,N102,O102,P102,J102,I102,H102,G102,F102,E102,#REF!,L102)</f>
        <v>#REF!</v>
      </c>
      <c r="R102" s="11" t="e">
        <f>Q102-#REF!</f>
        <v>#REF!</v>
      </c>
      <c r="S102" s="11" t="e">
        <f t="shared" si="5"/>
        <v>#REF!</v>
      </c>
      <c r="T102" s="11" t="e">
        <f t="shared" ref="T102:T103" si="11">Q102</f>
        <v>#REF!</v>
      </c>
      <c r="U102" s="21" t="e">
        <f t="shared" si="9"/>
        <v>#REF!</v>
      </c>
      <c r="V102" s="12" t="s">
        <v>7</v>
      </c>
      <c r="W102" s="20">
        <f>COUNT(L102,M102,N102,F102,J102,I102,H102,G102,#REF!,E102,#REF!)</f>
        <v>2</v>
      </c>
      <c r="X102" s="22">
        <f t="shared" si="6"/>
        <v>494.47457627118644</v>
      </c>
      <c r="Y102" s="22" t="e">
        <f>X102-#REF!</f>
        <v>#REF!</v>
      </c>
    </row>
    <row r="103" spans="1:25" s="20" customFormat="1" ht="30" x14ac:dyDescent="0.25">
      <c r="A103" s="13"/>
      <c r="B103" s="10" t="s">
        <v>144</v>
      </c>
      <c r="C103" s="36" t="s">
        <v>4</v>
      </c>
      <c r="D103" s="58" t="s">
        <v>1274</v>
      </c>
      <c r="E103" s="12"/>
      <c r="F103" s="48"/>
      <c r="G103" s="11">
        <v>438</v>
      </c>
      <c r="H103" s="4"/>
      <c r="I103" s="4"/>
      <c r="J103" s="11">
        <v>568.94915254237287</v>
      </c>
      <c r="K103" s="4"/>
      <c r="L103" s="4"/>
      <c r="M103" s="4"/>
      <c r="N103" s="4"/>
      <c r="O103" s="4"/>
      <c r="P103" s="4"/>
      <c r="Q103" s="11" t="e">
        <f>MIN(K103,M103,N103,O103,P103,J103,I103,H103,G103,F103,E103,#REF!,L103)</f>
        <v>#REF!</v>
      </c>
      <c r="R103" s="11" t="e">
        <f>Q103-#REF!</f>
        <v>#REF!</v>
      </c>
      <c r="S103" s="11" t="e">
        <f t="shared" si="5"/>
        <v>#REF!</v>
      </c>
      <c r="T103" s="11" t="e">
        <f t="shared" si="11"/>
        <v>#REF!</v>
      </c>
      <c r="U103" s="21" t="e">
        <f t="shared" si="9"/>
        <v>#REF!</v>
      </c>
      <c r="V103" s="12" t="s">
        <v>7</v>
      </c>
      <c r="W103" s="20">
        <f>COUNT(L103,M103,N103,F103,J103,I103,H103,G103,#REF!,E103,#REF!)</f>
        <v>2</v>
      </c>
      <c r="X103" s="22">
        <f t="shared" si="6"/>
        <v>503.47457627118644</v>
      </c>
      <c r="Y103" s="22" t="e">
        <f>X103-#REF!</f>
        <v>#REF!</v>
      </c>
    </row>
    <row r="104" spans="1:25" s="20" customFormat="1" ht="30" x14ac:dyDescent="0.25">
      <c r="A104" s="13"/>
      <c r="B104" s="10" t="s">
        <v>145</v>
      </c>
      <c r="C104" s="36" t="s">
        <v>4</v>
      </c>
      <c r="D104" s="58" t="s">
        <v>1274</v>
      </c>
      <c r="E104" s="12"/>
      <c r="F104" s="48"/>
      <c r="G104" s="11">
        <v>302</v>
      </c>
      <c r="H104" s="4"/>
      <c r="I104" s="4"/>
      <c r="J104" s="11">
        <v>332.26271186440681</v>
      </c>
      <c r="K104" s="4"/>
      <c r="L104" s="4"/>
      <c r="M104" s="4"/>
      <c r="N104" s="4"/>
      <c r="O104" s="4"/>
      <c r="P104" s="4"/>
      <c r="Q104" s="11" t="e">
        <f>MIN(K104,M104,N104,O104,P104,J104,I104,H104,G104,F104,E104,#REF!,L104)</f>
        <v>#REF!</v>
      </c>
      <c r="R104" s="11" t="e">
        <f>Q104-#REF!</f>
        <v>#REF!</v>
      </c>
      <c r="S104" s="11" t="e">
        <f t="shared" si="5"/>
        <v>#REF!</v>
      </c>
      <c r="T104" s="11" t="e">
        <f>Q104</f>
        <v>#REF!</v>
      </c>
      <c r="U104" s="21" t="e">
        <f t="shared" si="9"/>
        <v>#REF!</v>
      </c>
      <c r="V104" s="12" t="s">
        <v>7</v>
      </c>
      <c r="W104" s="20">
        <f>COUNT(L104,M104,N104,F104,J104,I104,H104,G104,#REF!,E104,#REF!)</f>
        <v>2</v>
      </c>
      <c r="X104" s="22">
        <f t="shared" si="6"/>
        <v>317.13135593220341</v>
      </c>
      <c r="Y104" s="22" t="e">
        <f>X104-#REF!</f>
        <v>#REF!</v>
      </c>
    </row>
    <row r="105" spans="1:25" s="20" customFormat="1" ht="30" x14ac:dyDescent="0.25">
      <c r="A105" s="13"/>
      <c r="B105" s="10" t="s">
        <v>146</v>
      </c>
      <c r="C105" s="36" t="s">
        <v>4</v>
      </c>
      <c r="D105" s="58" t="s">
        <v>1274</v>
      </c>
      <c r="E105" s="12"/>
      <c r="F105" s="48"/>
      <c r="G105" s="11"/>
      <c r="H105" s="4"/>
      <c r="I105" s="4"/>
      <c r="J105" s="11">
        <v>332.26271186440681</v>
      </c>
      <c r="K105" s="4"/>
      <c r="L105" s="4"/>
      <c r="M105" s="4"/>
      <c r="N105" s="4"/>
      <c r="O105" s="4"/>
      <c r="P105" s="4"/>
      <c r="Q105" s="11" t="e">
        <f>MIN(K105,M105,N105,O105,P105,J105,I105,H105,G105,F105,E105,#REF!,L105)</f>
        <v>#REF!</v>
      </c>
      <c r="R105" s="11" t="e">
        <f>Q105-#REF!</f>
        <v>#REF!</v>
      </c>
      <c r="S105" s="11" t="e">
        <f t="shared" si="5"/>
        <v>#REF!</v>
      </c>
      <c r="T105" s="11">
        <v>332.26271186440681</v>
      </c>
      <c r="U105" s="21" t="e">
        <f t="shared" si="9"/>
        <v>#REF!</v>
      </c>
      <c r="V105" s="12" t="s">
        <v>13</v>
      </c>
      <c r="W105" s="20">
        <f>COUNT(L105,M105,N105,F105,J105,I105,H105,G105,#REF!,E105,#REF!)</f>
        <v>1</v>
      </c>
      <c r="X105" s="22">
        <f t="shared" si="6"/>
        <v>332.26271186440681</v>
      </c>
      <c r="Y105" s="22" t="e">
        <f>X105-#REF!</f>
        <v>#REF!</v>
      </c>
    </row>
    <row r="106" spans="1:25" s="20" customFormat="1" ht="30" x14ac:dyDescent="0.25">
      <c r="A106" s="13"/>
      <c r="B106" s="10" t="s">
        <v>147</v>
      </c>
      <c r="C106" s="36" t="s">
        <v>4</v>
      </c>
      <c r="D106" s="58" t="s">
        <v>1274</v>
      </c>
      <c r="E106" s="12"/>
      <c r="F106" s="48"/>
      <c r="G106" s="11"/>
      <c r="H106" s="4"/>
      <c r="I106" s="4"/>
      <c r="J106" s="11"/>
      <c r="K106" s="4"/>
      <c r="L106" s="4"/>
      <c r="M106" s="4"/>
      <c r="N106" s="4"/>
      <c r="O106" s="4"/>
      <c r="P106" s="4"/>
      <c r="Q106" s="11" t="e">
        <f>MIN(K106,M106,N106,O106,P106,J106,I106,H106,G106,F106,E106,#REF!,L106)</f>
        <v>#REF!</v>
      </c>
      <c r="R106" s="11" t="e">
        <f>Q106-#REF!</f>
        <v>#REF!</v>
      </c>
      <c r="S106" s="11" t="e">
        <f t="shared" si="5"/>
        <v>#REF!</v>
      </c>
      <c r="T106" s="11">
        <f>E106</f>
        <v>0</v>
      </c>
      <c r="U106" s="21" t="e">
        <f t="shared" si="9"/>
        <v>#REF!</v>
      </c>
      <c r="V106" s="13" t="s">
        <v>5</v>
      </c>
      <c r="W106" s="20">
        <f>COUNT(L106,M106,N106,F106,J106,I106,H106,G106,#REF!,E106,#REF!)</f>
        <v>0</v>
      </c>
      <c r="X106" s="22" t="e">
        <f t="shared" si="6"/>
        <v>#DIV/0!</v>
      </c>
      <c r="Y106" s="22" t="e">
        <f>X106-#REF!</f>
        <v>#DIV/0!</v>
      </c>
    </row>
    <row r="107" spans="1:25" s="20" customFormat="1" x14ac:dyDescent="0.25">
      <c r="A107" s="32" t="s">
        <v>23</v>
      </c>
      <c r="B107" s="33" t="s">
        <v>148</v>
      </c>
      <c r="C107" s="36"/>
      <c r="D107" s="36"/>
      <c r="E107" s="12"/>
      <c r="F107" s="48"/>
      <c r="G107" s="11"/>
      <c r="H107" s="4"/>
      <c r="I107" s="4"/>
      <c r="J107" s="11"/>
      <c r="K107" s="4"/>
      <c r="L107" s="4"/>
      <c r="M107" s="4"/>
      <c r="N107" s="4"/>
      <c r="O107" s="4"/>
      <c r="P107" s="4"/>
      <c r="Q107" s="11" t="e">
        <f>MIN(K107,M107,N107,O107,P107,J107,I107,H107,G107,F107,E107,#REF!,L107)</f>
        <v>#REF!</v>
      </c>
      <c r="R107" s="11" t="e">
        <f>Q107-#REF!</f>
        <v>#REF!</v>
      </c>
      <c r="S107" s="11" t="e">
        <f t="shared" si="5"/>
        <v>#REF!</v>
      </c>
      <c r="T107" s="4"/>
      <c r="U107" s="21" t="e">
        <f t="shared" si="9"/>
        <v>#REF!</v>
      </c>
      <c r="V107" s="13"/>
      <c r="X107" s="22" t="e">
        <f t="shared" si="6"/>
        <v>#DIV/0!</v>
      </c>
      <c r="Y107" s="22" t="e">
        <f>X107-#REF!</f>
        <v>#DIV/0!</v>
      </c>
    </row>
    <row r="108" spans="1:25" s="20" customFormat="1" ht="30" x14ac:dyDescent="0.25">
      <c r="A108" s="13"/>
      <c r="B108" s="10" t="s">
        <v>149</v>
      </c>
      <c r="C108" s="36" t="s">
        <v>12</v>
      </c>
      <c r="D108" s="58" t="s">
        <v>1274</v>
      </c>
      <c r="E108" s="12"/>
      <c r="F108" s="48"/>
      <c r="G108" s="11"/>
      <c r="H108" s="4"/>
      <c r="I108" s="4"/>
      <c r="J108" s="11"/>
      <c r="K108" s="4"/>
      <c r="L108" s="4"/>
      <c r="M108" s="4"/>
      <c r="N108" s="4"/>
      <c r="O108" s="4"/>
      <c r="P108" s="4"/>
      <c r="Q108" s="11" t="e">
        <f>MIN(K108,M108,N108,O108,P108,J108,I108,H108,G108,F108,E108,#REF!,L108)</f>
        <v>#REF!</v>
      </c>
      <c r="R108" s="11" t="e">
        <f>Q108-#REF!</f>
        <v>#REF!</v>
      </c>
      <c r="S108" s="11" t="e">
        <f t="shared" si="5"/>
        <v>#REF!</v>
      </c>
      <c r="T108" s="11" t="e">
        <f>Q108*1.05</f>
        <v>#REF!</v>
      </c>
      <c r="U108" s="21" t="e">
        <f t="shared" si="9"/>
        <v>#REF!</v>
      </c>
      <c r="V108" s="12" t="s">
        <v>6</v>
      </c>
      <c r="W108" s="20">
        <f>COUNT(L108,M108,N108,F108,J108,I108,H108,G108,#REF!,E108,#REF!)</f>
        <v>0</v>
      </c>
      <c r="X108" s="22" t="e">
        <f t="shared" si="6"/>
        <v>#DIV/0!</v>
      </c>
      <c r="Y108" s="22" t="e">
        <f>X108-#REF!</f>
        <v>#DIV/0!</v>
      </c>
    </row>
    <row r="109" spans="1:25" s="20" customFormat="1" ht="30" x14ac:dyDescent="0.25">
      <c r="A109" s="13"/>
      <c r="B109" s="10" t="s">
        <v>150</v>
      </c>
      <c r="C109" s="36" t="s">
        <v>12</v>
      </c>
      <c r="D109" s="58" t="s">
        <v>1274</v>
      </c>
      <c r="E109" s="12"/>
      <c r="F109" s="48"/>
      <c r="G109" s="11"/>
      <c r="H109" s="4"/>
      <c r="I109" s="4"/>
      <c r="J109" s="11"/>
      <c r="K109" s="4"/>
      <c r="L109" s="4"/>
      <c r="M109" s="4"/>
      <c r="N109" s="4"/>
      <c r="O109" s="4"/>
      <c r="P109" s="4"/>
      <c r="Q109" s="11" t="e">
        <f>MIN(K109,M109,N109,O109,P109,J109,I109,H109,G109,F109,E109,#REF!,L109)</f>
        <v>#REF!</v>
      </c>
      <c r="R109" s="11" t="e">
        <f>Q109-#REF!</f>
        <v>#REF!</v>
      </c>
      <c r="S109" s="11" t="e">
        <f t="shared" si="5"/>
        <v>#REF!</v>
      </c>
      <c r="T109" s="11" t="e">
        <f t="shared" ref="T109:T128" si="12">Q109*1.05</f>
        <v>#REF!</v>
      </c>
      <c r="U109" s="21" t="e">
        <f t="shared" si="9"/>
        <v>#REF!</v>
      </c>
      <c r="V109" s="12" t="s">
        <v>6</v>
      </c>
      <c r="W109" s="20">
        <f>COUNT(L109,M109,N109,F109,J109,I109,H109,G109,#REF!,E109,#REF!)</f>
        <v>0</v>
      </c>
      <c r="X109" s="22" t="e">
        <f t="shared" si="6"/>
        <v>#DIV/0!</v>
      </c>
      <c r="Y109" s="22" t="e">
        <f>X109-#REF!</f>
        <v>#DIV/0!</v>
      </c>
    </row>
    <row r="110" spans="1:25" s="20" customFormat="1" ht="30" x14ac:dyDescent="0.25">
      <c r="A110" s="13"/>
      <c r="B110" s="10" t="s">
        <v>1174</v>
      </c>
      <c r="C110" s="36" t="s">
        <v>12</v>
      </c>
      <c r="D110" s="58" t="s">
        <v>1274</v>
      </c>
      <c r="E110" s="12"/>
      <c r="F110" s="48"/>
      <c r="G110" s="11"/>
      <c r="H110" s="4"/>
      <c r="I110" s="4"/>
      <c r="J110" s="11"/>
      <c r="K110" s="4"/>
      <c r="L110" s="4"/>
      <c r="M110" s="4"/>
      <c r="N110" s="4"/>
      <c r="O110" s="4"/>
      <c r="P110" s="4"/>
      <c r="Q110" s="11" t="e">
        <f>MIN(K110,M110,N110,O110,P110,J110,I110,H110,G110,F110,E110,#REF!,L110)</f>
        <v>#REF!</v>
      </c>
      <c r="R110" s="11" t="e">
        <f>Q110-#REF!</f>
        <v>#REF!</v>
      </c>
      <c r="S110" s="11" t="e">
        <f t="shared" si="5"/>
        <v>#REF!</v>
      </c>
      <c r="T110" s="11" t="e">
        <f t="shared" si="12"/>
        <v>#REF!</v>
      </c>
      <c r="U110" s="21" t="e">
        <f t="shared" si="9"/>
        <v>#REF!</v>
      </c>
      <c r="V110" s="12" t="s">
        <v>6</v>
      </c>
      <c r="W110" s="20">
        <f>COUNT(L110,M110,N110,F110,J110,I110,H110,G110,#REF!,E110,#REF!)</f>
        <v>0</v>
      </c>
      <c r="X110" s="22" t="e">
        <f t="shared" si="6"/>
        <v>#DIV/0!</v>
      </c>
      <c r="Y110" s="22" t="e">
        <f>X110-#REF!</f>
        <v>#DIV/0!</v>
      </c>
    </row>
    <row r="111" spans="1:25" s="20" customFormat="1" ht="30" x14ac:dyDescent="0.25">
      <c r="A111" s="13"/>
      <c r="B111" s="10" t="s">
        <v>1175</v>
      </c>
      <c r="C111" s="36" t="s">
        <v>12</v>
      </c>
      <c r="D111" s="58" t="s">
        <v>1274</v>
      </c>
      <c r="E111" s="12"/>
      <c r="F111" s="48"/>
      <c r="G111" s="11"/>
      <c r="H111" s="4"/>
      <c r="I111" s="4"/>
      <c r="J111" s="11"/>
      <c r="K111" s="4"/>
      <c r="L111" s="4"/>
      <c r="M111" s="4"/>
      <c r="N111" s="4"/>
      <c r="O111" s="4"/>
      <c r="P111" s="4"/>
      <c r="Q111" s="11" t="e">
        <f>MIN(K111,M111,N111,O111,P111,J111,I111,H111,G111,F111,E111,#REF!,L111)</f>
        <v>#REF!</v>
      </c>
      <c r="R111" s="11" t="e">
        <f>Q111-#REF!</f>
        <v>#REF!</v>
      </c>
      <c r="S111" s="11" t="e">
        <f t="shared" si="5"/>
        <v>#REF!</v>
      </c>
      <c r="T111" s="11" t="e">
        <f t="shared" si="12"/>
        <v>#REF!</v>
      </c>
      <c r="U111" s="21" t="e">
        <f t="shared" si="9"/>
        <v>#REF!</v>
      </c>
      <c r="V111" s="12" t="s">
        <v>6</v>
      </c>
      <c r="W111" s="20">
        <f>COUNT(L111,M111,N111,F111,J111,I111,H111,G111,#REF!,E111,#REF!)</f>
        <v>0</v>
      </c>
      <c r="X111" s="22" t="e">
        <f t="shared" si="6"/>
        <v>#DIV/0!</v>
      </c>
      <c r="Y111" s="22" t="e">
        <f>X111-#REF!</f>
        <v>#DIV/0!</v>
      </c>
    </row>
    <row r="112" spans="1:25" s="20" customFormat="1" ht="30" x14ac:dyDescent="0.25">
      <c r="A112" s="13"/>
      <c r="B112" s="10" t="s">
        <v>151</v>
      </c>
      <c r="C112" s="36" t="s">
        <v>12</v>
      </c>
      <c r="D112" s="58" t="s">
        <v>1274</v>
      </c>
      <c r="E112" s="12"/>
      <c r="F112" s="48"/>
      <c r="G112" s="11"/>
      <c r="H112" s="4"/>
      <c r="I112" s="4"/>
      <c r="J112" s="11"/>
      <c r="K112" s="4"/>
      <c r="L112" s="4"/>
      <c r="M112" s="4"/>
      <c r="N112" s="4"/>
      <c r="O112" s="4"/>
      <c r="P112" s="4"/>
      <c r="Q112" s="11" t="e">
        <f>MIN(K112,M112,N112,O112,P112,J112,I112,H112,G112,F112,E112,#REF!,L112)</f>
        <v>#REF!</v>
      </c>
      <c r="R112" s="11" t="e">
        <f>Q112-#REF!</f>
        <v>#REF!</v>
      </c>
      <c r="S112" s="11" t="e">
        <f t="shared" si="5"/>
        <v>#REF!</v>
      </c>
      <c r="T112" s="11" t="e">
        <f t="shared" si="12"/>
        <v>#REF!</v>
      </c>
      <c r="U112" s="21" t="e">
        <f t="shared" si="9"/>
        <v>#REF!</v>
      </c>
      <c r="V112" s="12" t="s">
        <v>6</v>
      </c>
      <c r="W112" s="20">
        <f>COUNT(L112,M112,N112,F112,J112,I112,H112,G112,#REF!,E112,#REF!)</f>
        <v>0</v>
      </c>
      <c r="X112" s="22" t="e">
        <f t="shared" si="6"/>
        <v>#DIV/0!</v>
      </c>
      <c r="Y112" s="22" t="e">
        <f>X112-#REF!</f>
        <v>#DIV/0!</v>
      </c>
    </row>
    <row r="113" spans="1:25" s="20" customFormat="1" ht="30" x14ac:dyDescent="0.25">
      <c r="A113" s="13"/>
      <c r="B113" s="10" t="s">
        <v>152</v>
      </c>
      <c r="C113" s="36" t="s">
        <v>12</v>
      </c>
      <c r="D113" s="58" t="s">
        <v>1274</v>
      </c>
      <c r="E113" s="12"/>
      <c r="F113" s="48"/>
      <c r="G113" s="11"/>
      <c r="H113" s="4"/>
      <c r="I113" s="4"/>
      <c r="J113" s="11"/>
      <c r="K113" s="4"/>
      <c r="L113" s="4"/>
      <c r="M113" s="4"/>
      <c r="N113" s="4"/>
      <c r="O113" s="4"/>
      <c r="P113" s="4"/>
      <c r="Q113" s="11" t="e">
        <f>MIN(K113,M113,N113,O113,P113,J113,I113,H113,G113,F113,E113,#REF!,L113)</f>
        <v>#REF!</v>
      </c>
      <c r="R113" s="11" t="e">
        <f>Q113-#REF!</f>
        <v>#REF!</v>
      </c>
      <c r="S113" s="11" t="e">
        <f t="shared" si="5"/>
        <v>#REF!</v>
      </c>
      <c r="T113" s="11" t="e">
        <f t="shared" si="12"/>
        <v>#REF!</v>
      </c>
      <c r="U113" s="21" t="e">
        <f t="shared" si="9"/>
        <v>#REF!</v>
      </c>
      <c r="V113" s="12" t="s">
        <v>6</v>
      </c>
      <c r="W113" s="20">
        <f>COUNT(L113,M113,N113,F113,J113,I113,H113,G113,#REF!,E113,#REF!)</f>
        <v>0</v>
      </c>
      <c r="X113" s="22" t="e">
        <f t="shared" si="6"/>
        <v>#DIV/0!</v>
      </c>
      <c r="Y113" s="22" t="e">
        <f>X113-#REF!</f>
        <v>#DIV/0!</v>
      </c>
    </row>
    <row r="114" spans="1:25" s="20" customFormat="1" ht="30" x14ac:dyDescent="0.25">
      <c r="A114" s="13"/>
      <c r="B114" s="10" t="s">
        <v>1176</v>
      </c>
      <c r="C114" s="36" t="s">
        <v>12</v>
      </c>
      <c r="D114" s="58" t="s">
        <v>1274</v>
      </c>
      <c r="E114" s="12"/>
      <c r="F114" s="48"/>
      <c r="G114" s="11"/>
      <c r="H114" s="4"/>
      <c r="I114" s="4"/>
      <c r="J114" s="11"/>
      <c r="K114" s="4"/>
      <c r="L114" s="4"/>
      <c r="M114" s="4"/>
      <c r="N114" s="4"/>
      <c r="O114" s="4"/>
      <c r="P114" s="4"/>
      <c r="Q114" s="11" t="e">
        <f>MIN(K114,M114,N114,O114,P114,J114,I114,H114,G114,F114,E114,#REF!,L114)</f>
        <v>#REF!</v>
      </c>
      <c r="R114" s="11" t="e">
        <f>Q114-#REF!</f>
        <v>#REF!</v>
      </c>
      <c r="S114" s="11" t="e">
        <f t="shared" si="5"/>
        <v>#REF!</v>
      </c>
      <c r="T114" s="11" t="e">
        <f t="shared" si="12"/>
        <v>#REF!</v>
      </c>
      <c r="U114" s="21" t="e">
        <f t="shared" si="9"/>
        <v>#REF!</v>
      </c>
      <c r="V114" s="12" t="s">
        <v>6</v>
      </c>
      <c r="W114" s="20">
        <f>COUNT(L114,M114,N114,F114,J114,I114,H114,G114,#REF!,E114,#REF!)</f>
        <v>0</v>
      </c>
      <c r="X114" s="22" t="e">
        <f t="shared" si="6"/>
        <v>#DIV/0!</v>
      </c>
      <c r="Y114" s="22" t="e">
        <f>X114-#REF!</f>
        <v>#DIV/0!</v>
      </c>
    </row>
    <row r="115" spans="1:25" s="20" customFormat="1" ht="30" x14ac:dyDescent="0.25">
      <c r="A115" s="13"/>
      <c r="B115" s="10" t="s">
        <v>153</v>
      </c>
      <c r="C115" s="36" t="s">
        <v>12</v>
      </c>
      <c r="D115" s="58" t="s">
        <v>1274</v>
      </c>
      <c r="E115" s="12"/>
      <c r="F115" s="48"/>
      <c r="G115" s="11"/>
      <c r="H115" s="4"/>
      <c r="I115" s="4"/>
      <c r="J115" s="11"/>
      <c r="K115" s="4"/>
      <c r="L115" s="4"/>
      <c r="M115" s="4"/>
      <c r="N115" s="4"/>
      <c r="O115" s="4"/>
      <c r="P115" s="4"/>
      <c r="Q115" s="11" t="e">
        <f>MIN(K115,M115,N115,O115,P115,J115,I115,H115,G115,F115,E115,#REF!,L115)</f>
        <v>#REF!</v>
      </c>
      <c r="R115" s="11" t="e">
        <f>Q115-#REF!</f>
        <v>#REF!</v>
      </c>
      <c r="S115" s="11" t="e">
        <f t="shared" si="5"/>
        <v>#REF!</v>
      </c>
      <c r="T115" s="11" t="e">
        <f t="shared" si="12"/>
        <v>#REF!</v>
      </c>
      <c r="U115" s="21" t="e">
        <f t="shared" si="9"/>
        <v>#REF!</v>
      </c>
      <c r="V115" s="12" t="s">
        <v>6</v>
      </c>
      <c r="W115" s="20">
        <f>COUNT(L115,M115,N115,F115,J115,I115,H115,G115,#REF!,E115,#REF!)</f>
        <v>0</v>
      </c>
      <c r="X115" s="22" t="e">
        <f t="shared" si="6"/>
        <v>#DIV/0!</v>
      </c>
      <c r="Y115" s="22" t="e">
        <f>X115-#REF!</f>
        <v>#DIV/0!</v>
      </c>
    </row>
    <row r="116" spans="1:25" s="20" customFormat="1" ht="30" x14ac:dyDescent="0.25">
      <c r="A116" s="13"/>
      <c r="B116" s="10" t="s">
        <v>1177</v>
      </c>
      <c r="C116" s="36" t="s">
        <v>12</v>
      </c>
      <c r="D116" s="58" t="s">
        <v>1274</v>
      </c>
      <c r="E116" s="12"/>
      <c r="F116" s="48"/>
      <c r="G116" s="11"/>
      <c r="H116" s="4"/>
      <c r="I116" s="4"/>
      <c r="J116" s="11"/>
      <c r="K116" s="4"/>
      <c r="L116" s="4"/>
      <c r="M116" s="4"/>
      <c r="N116" s="4"/>
      <c r="O116" s="4"/>
      <c r="P116" s="4"/>
      <c r="Q116" s="11" t="e">
        <f>MIN(K116,M116,N116,O116,P116,J116,I116,H116,G116,F116,E116,#REF!,L116)</f>
        <v>#REF!</v>
      </c>
      <c r="R116" s="11" t="e">
        <f>Q116-#REF!</f>
        <v>#REF!</v>
      </c>
      <c r="S116" s="11" t="e">
        <f t="shared" si="5"/>
        <v>#REF!</v>
      </c>
      <c r="T116" s="11" t="e">
        <f t="shared" si="12"/>
        <v>#REF!</v>
      </c>
      <c r="U116" s="21" t="e">
        <f t="shared" si="9"/>
        <v>#REF!</v>
      </c>
      <c r="V116" s="12" t="s">
        <v>6</v>
      </c>
      <c r="W116" s="20">
        <f>COUNT(L116,M116,N116,F116,J116,I116,H116,G116,#REF!,E116,#REF!)</f>
        <v>0</v>
      </c>
      <c r="X116" s="22" t="e">
        <f t="shared" si="6"/>
        <v>#DIV/0!</v>
      </c>
      <c r="Y116" s="22" t="e">
        <f>X116-#REF!</f>
        <v>#DIV/0!</v>
      </c>
    </row>
    <row r="117" spans="1:25" s="20" customFormat="1" ht="30" x14ac:dyDescent="0.25">
      <c r="A117" s="13"/>
      <c r="B117" s="10" t="s">
        <v>154</v>
      </c>
      <c r="C117" s="36" t="s">
        <v>12</v>
      </c>
      <c r="D117" s="58" t="s">
        <v>1274</v>
      </c>
      <c r="E117" s="12"/>
      <c r="F117" s="48"/>
      <c r="G117" s="11"/>
      <c r="H117" s="4"/>
      <c r="I117" s="4"/>
      <c r="J117" s="11"/>
      <c r="K117" s="4"/>
      <c r="L117" s="4"/>
      <c r="M117" s="4"/>
      <c r="N117" s="4"/>
      <c r="O117" s="4"/>
      <c r="P117" s="4"/>
      <c r="Q117" s="11" t="e">
        <f>MIN(K117,M117,N117,O117,P117,J117,I117,H117,G117,F117,E117,#REF!,L117)</f>
        <v>#REF!</v>
      </c>
      <c r="R117" s="11" t="e">
        <f>Q117-#REF!</f>
        <v>#REF!</v>
      </c>
      <c r="S117" s="11" t="e">
        <f t="shared" si="5"/>
        <v>#REF!</v>
      </c>
      <c r="T117" s="11" t="e">
        <f t="shared" si="12"/>
        <v>#REF!</v>
      </c>
      <c r="U117" s="21" t="e">
        <f t="shared" si="9"/>
        <v>#REF!</v>
      </c>
      <c r="V117" s="12" t="s">
        <v>6</v>
      </c>
      <c r="W117" s="20">
        <f>COUNT(L117,M117,N117,F117,J117,I117,H117,G117,#REF!,E117,#REF!)</f>
        <v>0</v>
      </c>
      <c r="X117" s="22" t="e">
        <f t="shared" si="6"/>
        <v>#DIV/0!</v>
      </c>
      <c r="Y117" s="22" t="e">
        <f>X117-#REF!</f>
        <v>#DIV/0!</v>
      </c>
    </row>
    <row r="118" spans="1:25" s="20" customFormat="1" ht="30" x14ac:dyDescent="0.25">
      <c r="A118" s="13"/>
      <c r="B118" s="10" t="s">
        <v>1223</v>
      </c>
      <c r="C118" s="36" t="s">
        <v>12</v>
      </c>
      <c r="D118" s="58" t="s">
        <v>1274</v>
      </c>
      <c r="E118" s="12"/>
      <c r="F118" s="48"/>
      <c r="G118" s="11"/>
      <c r="H118" s="4"/>
      <c r="I118" s="4"/>
      <c r="J118" s="11"/>
      <c r="K118" s="4"/>
      <c r="L118" s="4"/>
      <c r="M118" s="4"/>
      <c r="N118" s="4"/>
      <c r="O118" s="4"/>
      <c r="P118" s="4"/>
      <c r="Q118" s="11" t="e">
        <f>MIN(K118,M118,N118,O118,P118,J118,I118,H118,G118,F118,E118,#REF!,L118)</f>
        <v>#REF!</v>
      </c>
      <c r="R118" s="11" t="e">
        <f>Q118-#REF!</f>
        <v>#REF!</v>
      </c>
      <c r="S118" s="11" t="e">
        <f t="shared" si="5"/>
        <v>#REF!</v>
      </c>
      <c r="T118" s="11" t="e">
        <f t="shared" si="12"/>
        <v>#REF!</v>
      </c>
      <c r="U118" s="21" t="e">
        <f t="shared" si="9"/>
        <v>#REF!</v>
      </c>
      <c r="V118" s="12" t="s">
        <v>6</v>
      </c>
      <c r="W118" s="20">
        <f>COUNT(L118,M118,N118,F118,J118,I118,H118,G118,#REF!,E118,#REF!)</f>
        <v>0</v>
      </c>
      <c r="X118" s="22" t="e">
        <f t="shared" si="6"/>
        <v>#DIV/0!</v>
      </c>
      <c r="Y118" s="22" t="e">
        <f>X118-#REF!</f>
        <v>#DIV/0!</v>
      </c>
    </row>
    <row r="119" spans="1:25" s="20" customFormat="1" ht="30" x14ac:dyDescent="0.25">
      <c r="A119" s="13"/>
      <c r="B119" s="10" t="s">
        <v>1224</v>
      </c>
      <c r="C119" s="36" t="s">
        <v>12</v>
      </c>
      <c r="D119" s="58" t="s">
        <v>1274</v>
      </c>
      <c r="E119" s="12"/>
      <c r="F119" s="48"/>
      <c r="G119" s="11"/>
      <c r="H119" s="4"/>
      <c r="I119" s="4"/>
      <c r="J119" s="11"/>
      <c r="K119" s="4"/>
      <c r="L119" s="4"/>
      <c r="M119" s="4"/>
      <c r="N119" s="4"/>
      <c r="O119" s="4"/>
      <c r="P119" s="4"/>
      <c r="Q119" s="11" t="e">
        <f>MIN(K119,M119,N119,O119,P119,J119,I119,H119,G119,F119,E119,#REF!,L119)</f>
        <v>#REF!</v>
      </c>
      <c r="R119" s="11" t="e">
        <f>Q119-#REF!</f>
        <v>#REF!</v>
      </c>
      <c r="S119" s="11" t="e">
        <f t="shared" si="5"/>
        <v>#REF!</v>
      </c>
      <c r="T119" s="11" t="e">
        <f t="shared" si="12"/>
        <v>#REF!</v>
      </c>
      <c r="U119" s="21" t="e">
        <f t="shared" si="9"/>
        <v>#REF!</v>
      </c>
      <c r="V119" s="12" t="s">
        <v>6</v>
      </c>
      <c r="W119" s="20">
        <f>COUNT(L119,M119,N119,F119,J119,I119,H119,G119,#REF!,E119,#REF!)</f>
        <v>0</v>
      </c>
      <c r="X119" s="22" t="e">
        <f t="shared" si="6"/>
        <v>#DIV/0!</v>
      </c>
      <c r="Y119" s="22" t="e">
        <f>X119-#REF!</f>
        <v>#DIV/0!</v>
      </c>
    </row>
    <row r="120" spans="1:25" s="20" customFormat="1" ht="30" x14ac:dyDescent="0.25">
      <c r="A120" s="13"/>
      <c r="B120" s="10" t="s">
        <v>1225</v>
      </c>
      <c r="C120" s="36" t="s">
        <v>12</v>
      </c>
      <c r="D120" s="58" t="s">
        <v>1274</v>
      </c>
      <c r="E120" s="12"/>
      <c r="F120" s="48"/>
      <c r="G120" s="11"/>
      <c r="H120" s="4"/>
      <c r="I120" s="4"/>
      <c r="J120" s="11"/>
      <c r="K120" s="4"/>
      <c r="L120" s="4"/>
      <c r="M120" s="4"/>
      <c r="N120" s="4"/>
      <c r="O120" s="4"/>
      <c r="P120" s="4"/>
      <c r="Q120" s="11" t="e">
        <f>MIN(K120,M120,N120,O120,P120,J120,I120,H120,G120,F120,E120,#REF!,L120)</f>
        <v>#REF!</v>
      </c>
      <c r="R120" s="11" t="e">
        <f>Q120-#REF!</f>
        <v>#REF!</v>
      </c>
      <c r="S120" s="11" t="e">
        <f t="shared" si="5"/>
        <v>#REF!</v>
      </c>
      <c r="T120" s="11" t="e">
        <f t="shared" si="12"/>
        <v>#REF!</v>
      </c>
      <c r="U120" s="21" t="e">
        <f t="shared" si="9"/>
        <v>#REF!</v>
      </c>
      <c r="V120" s="12" t="s">
        <v>6</v>
      </c>
      <c r="W120" s="20">
        <f>COUNT(L120,M120,N120,F120,J120,I120,H120,G120,#REF!,E120,#REF!)</f>
        <v>0</v>
      </c>
      <c r="X120" s="22" t="e">
        <f t="shared" si="6"/>
        <v>#DIV/0!</v>
      </c>
      <c r="Y120" s="22" t="e">
        <f>X120-#REF!</f>
        <v>#DIV/0!</v>
      </c>
    </row>
    <row r="121" spans="1:25" s="20" customFormat="1" ht="30" x14ac:dyDescent="0.25">
      <c r="A121" s="13"/>
      <c r="B121" s="10" t="s">
        <v>1226</v>
      </c>
      <c r="C121" s="36" t="s">
        <v>12</v>
      </c>
      <c r="D121" s="58" t="s">
        <v>1274</v>
      </c>
      <c r="E121" s="12"/>
      <c r="F121" s="48"/>
      <c r="G121" s="11"/>
      <c r="H121" s="4"/>
      <c r="I121" s="4"/>
      <c r="J121" s="11"/>
      <c r="K121" s="4"/>
      <c r="L121" s="4"/>
      <c r="M121" s="4"/>
      <c r="N121" s="4"/>
      <c r="O121" s="4"/>
      <c r="P121" s="4"/>
      <c r="Q121" s="11" t="e">
        <f>MIN(K121,M121,N121,O121,P121,J121,I121,H121,G121,F121,E121,#REF!,L121)</f>
        <v>#REF!</v>
      </c>
      <c r="R121" s="11" t="e">
        <f>Q121-#REF!</f>
        <v>#REF!</v>
      </c>
      <c r="S121" s="11" t="e">
        <f t="shared" si="5"/>
        <v>#REF!</v>
      </c>
      <c r="T121" s="11" t="e">
        <f t="shared" si="12"/>
        <v>#REF!</v>
      </c>
      <c r="U121" s="21" t="e">
        <f t="shared" si="9"/>
        <v>#REF!</v>
      </c>
      <c r="V121" s="12" t="s">
        <v>6</v>
      </c>
      <c r="W121" s="20">
        <f>COUNT(L121,M121,N121,F121,J121,I121,H121,G121,#REF!,E121,#REF!)</f>
        <v>0</v>
      </c>
      <c r="X121" s="22" t="e">
        <f t="shared" si="6"/>
        <v>#DIV/0!</v>
      </c>
      <c r="Y121" s="22" t="e">
        <f>X121-#REF!</f>
        <v>#DIV/0!</v>
      </c>
    </row>
    <row r="122" spans="1:25" s="20" customFormat="1" ht="30" x14ac:dyDescent="0.25">
      <c r="A122" s="13"/>
      <c r="B122" s="10" t="s">
        <v>1227</v>
      </c>
      <c r="C122" s="36" t="s">
        <v>12</v>
      </c>
      <c r="D122" s="58" t="s">
        <v>1274</v>
      </c>
      <c r="E122" s="12"/>
      <c r="F122" s="48"/>
      <c r="G122" s="11"/>
      <c r="H122" s="4"/>
      <c r="I122" s="4"/>
      <c r="J122" s="11"/>
      <c r="K122" s="4"/>
      <c r="L122" s="4"/>
      <c r="M122" s="4"/>
      <c r="N122" s="4"/>
      <c r="O122" s="4"/>
      <c r="P122" s="4"/>
      <c r="Q122" s="11" t="e">
        <f>MIN(K122,M122,N122,O122,P122,J122,I122,H122,G122,F122,E122,#REF!,L122)</f>
        <v>#REF!</v>
      </c>
      <c r="R122" s="11" t="e">
        <f>Q122-#REF!</f>
        <v>#REF!</v>
      </c>
      <c r="S122" s="11" t="e">
        <f t="shared" si="5"/>
        <v>#REF!</v>
      </c>
      <c r="T122" s="11" t="e">
        <f t="shared" si="12"/>
        <v>#REF!</v>
      </c>
      <c r="U122" s="21" t="e">
        <f t="shared" si="9"/>
        <v>#REF!</v>
      </c>
      <c r="V122" s="12" t="s">
        <v>5</v>
      </c>
      <c r="W122" s="20">
        <f>COUNT(L122,M122,N122,F122,J122,I122,H122,G122,#REF!,E122,#REF!)</f>
        <v>0</v>
      </c>
      <c r="X122" s="22" t="e">
        <f t="shared" si="6"/>
        <v>#DIV/0!</v>
      </c>
      <c r="Y122" s="22" t="e">
        <f>X122-#REF!</f>
        <v>#DIV/0!</v>
      </c>
    </row>
    <row r="123" spans="1:25" s="20" customFormat="1" ht="30" x14ac:dyDescent="0.25">
      <c r="A123" s="13"/>
      <c r="B123" s="10" t="s">
        <v>1228</v>
      </c>
      <c r="C123" s="36" t="s">
        <v>12</v>
      </c>
      <c r="D123" s="58" t="s">
        <v>1274</v>
      </c>
      <c r="E123" s="12"/>
      <c r="F123" s="48"/>
      <c r="G123" s="11"/>
      <c r="H123" s="4"/>
      <c r="I123" s="4"/>
      <c r="J123" s="11"/>
      <c r="K123" s="4"/>
      <c r="L123" s="4"/>
      <c r="M123" s="4"/>
      <c r="N123" s="4"/>
      <c r="O123" s="4"/>
      <c r="P123" s="4"/>
      <c r="Q123" s="11" t="e">
        <f>MIN(K123,M123,N123,O123,P123,J123,I123,H123,G123,F123,E123,#REF!,L123)</f>
        <v>#REF!</v>
      </c>
      <c r="R123" s="11" t="e">
        <f>Q123-#REF!</f>
        <v>#REF!</v>
      </c>
      <c r="S123" s="11" t="e">
        <f t="shared" si="5"/>
        <v>#REF!</v>
      </c>
      <c r="T123" s="11" t="e">
        <f t="shared" si="12"/>
        <v>#REF!</v>
      </c>
      <c r="U123" s="21" t="e">
        <f t="shared" si="9"/>
        <v>#REF!</v>
      </c>
      <c r="V123" s="12" t="s">
        <v>6</v>
      </c>
      <c r="W123" s="20">
        <f>COUNT(L123,M123,N123,F123,J123,I123,H123,G123,#REF!,E123,#REF!)</f>
        <v>0</v>
      </c>
      <c r="X123" s="22" t="e">
        <f t="shared" si="6"/>
        <v>#DIV/0!</v>
      </c>
      <c r="Y123" s="22" t="e">
        <f>X123-#REF!</f>
        <v>#DIV/0!</v>
      </c>
    </row>
    <row r="124" spans="1:25" s="20" customFormat="1" ht="30" x14ac:dyDescent="0.25">
      <c r="A124" s="13"/>
      <c r="B124" s="10" t="s">
        <v>1229</v>
      </c>
      <c r="C124" s="36" t="s">
        <v>12</v>
      </c>
      <c r="D124" s="58" t="s">
        <v>1274</v>
      </c>
      <c r="E124" s="12"/>
      <c r="F124" s="48"/>
      <c r="G124" s="11"/>
      <c r="H124" s="4"/>
      <c r="I124" s="4"/>
      <c r="J124" s="11"/>
      <c r="K124" s="4"/>
      <c r="L124" s="4"/>
      <c r="M124" s="4"/>
      <c r="N124" s="4"/>
      <c r="O124" s="4"/>
      <c r="P124" s="4"/>
      <c r="Q124" s="11" t="e">
        <f>MIN(K124,M124,N124,O124,P124,J124,I124,H124,G124,F124,E124,#REF!,L124)</f>
        <v>#REF!</v>
      </c>
      <c r="R124" s="11" t="e">
        <f>Q124-#REF!</f>
        <v>#REF!</v>
      </c>
      <c r="S124" s="11" t="e">
        <f t="shared" si="5"/>
        <v>#REF!</v>
      </c>
      <c r="T124" s="11" t="e">
        <f t="shared" si="12"/>
        <v>#REF!</v>
      </c>
      <c r="U124" s="21" t="e">
        <f t="shared" si="9"/>
        <v>#REF!</v>
      </c>
      <c r="V124" s="12" t="s">
        <v>6</v>
      </c>
      <c r="W124" s="20">
        <f>COUNT(L124,M124,N124,F124,J124,I124,H124,G124,#REF!,E124,#REF!)</f>
        <v>0</v>
      </c>
      <c r="X124" s="22" t="e">
        <f t="shared" si="6"/>
        <v>#DIV/0!</v>
      </c>
      <c r="Y124" s="22" t="e">
        <f>X124-#REF!</f>
        <v>#DIV/0!</v>
      </c>
    </row>
    <row r="125" spans="1:25" s="20" customFormat="1" ht="30" x14ac:dyDescent="0.25">
      <c r="A125" s="13"/>
      <c r="B125" s="10" t="s">
        <v>1230</v>
      </c>
      <c r="C125" s="36" t="s">
        <v>12</v>
      </c>
      <c r="D125" s="58" t="s">
        <v>1274</v>
      </c>
      <c r="E125" s="12"/>
      <c r="F125" s="48"/>
      <c r="G125" s="11"/>
      <c r="H125" s="4"/>
      <c r="I125" s="4"/>
      <c r="J125" s="11"/>
      <c r="K125" s="4"/>
      <c r="L125" s="4"/>
      <c r="M125" s="4"/>
      <c r="N125" s="4"/>
      <c r="O125" s="4"/>
      <c r="P125" s="4"/>
      <c r="Q125" s="11" t="e">
        <f>MIN(K125,M125,N125,O125,P125,J125,I125,H125,G125,F125,E125,#REF!,L125)</f>
        <v>#REF!</v>
      </c>
      <c r="R125" s="11" t="e">
        <f>Q125-#REF!</f>
        <v>#REF!</v>
      </c>
      <c r="S125" s="11" t="e">
        <f t="shared" si="5"/>
        <v>#REF!</v>
      </c>
      <c r="T125" s="11" t="e">
        <f t="shared" si="12"/>
        <v>#REF!</v>
      </c>
      <c r="U125" s="21" t="e">
        <f t="shared" si="9"/>
        <v>#REF!</v>
      </c>
      <c r="V125" s="12" t="s">
        <v>6</v>
      </c>
      <c r="W125" s="20">
        <f>COUNT(L125,M125,N125,F125,J125,I125,H125,G125,#REF!,E125,#REF!)</f>
        <v>0</v>
      </c>
      <c r="X125" s="22" t="e">
        <f t="shared" si="6"/>
        <v>#DIV/0!</v>
      </c>
      <c r="Y125" s="22" t="e">
        <f>X125-#REF!</f>
        <v>#DIV/0!</v>
      </c>
    </row>
    <row r="126" spans="1:25" s="20" customFormat="1" ht="30" x14ac:dyDescent="0.25">
      <c r="A126" s="13"/>
      <c r="B126" s="10" t="s">
        <v>1232</v>
      </c>
      <c r="C126" s="36" t="s">
        <v>12</v>
      </c>
      <c r="D126" s="58" t="s">
        <v>1274</v>
      </c>
      <c r="E126" s="12"/>
      <c r="F126" s="48"/>
      <c r="G126" s="11"/>
      <c r="H126" s="4"/>
      <c r="I126" s="4"/>
      <c r="J126" s="11"/>
      <c r="K126" s="4"/>
      <c r="L126" s="4"/>
      <c r="M126" s="4"/>
      <c r="N126" s="4"/>
      <c r="O126" s="4"/>
      <c r="P126" s="4"/>
      <c r="Q126" s="11" t="e">
        <f>MIN(K126,M126,N126,O126,P126,J126,I126,H126,G126,F126,E126,#REF!,L126)</f>
        <v>#REF!</v>
      </c>
      <c r="R126" s="11" t="e">
        <f>Q126-#REF!</f>
        <v>#REF!</v>
      </c>
      <c r="S126" s="11" t="e">
        <f t="shared" si="5"/>
        <v>#REF!</v>
      </c>
      <c r="T126" s="11" t="e">
        <f t="shared" si="12"/>
        <v>#REF!</v>
      </c>
      <c r="U126" s="21" t="e">
        <f t="shared" si="9"/>
        <v>#REF!</v>
      </c>
      <c r="V126" s="12" t="s">
        <v>6</v>
      </c>
      <c r="W126" s="20">
        <f>COUNT(L126,M126,N126,F126,J126,I126,H126,G126,#REF!,E126,#REF!)</f>
        <v>0</v>
      </c>
      <c r="X126" s="22" t="e">
        <f t="shared" si="6"/>
        <v>#DIV/0!</v>
      </c>
      <c r="Y126" s="22" t="e">
        <f>X126-#REF!</f>
        <v>#DIV/0!</v>
      </c>
    </row>
    <row r="127" spans="1:25" s="20" customFormat="1" ht="30" x14ac:dyDescent="0.25">
      <c r="A127" s="13"/>
      <c r="B127" s="10" t="s">
        <v>1231</v>
      </c>
      <c r="C127" s="36" t="s">
        <v>4</v>
      </c>
      <c r="D127" s="58" t="s">
        <v>1274</v>
      </c>
      <c r="E127" s="12"/>
      <c r="F127" s="48"/>
      <c r="G127" s="11"/>
      <c r="H127" s="4"/>
      <c r="I127" s="4"/>
      <c r="J127" s="11"/>
      <c r="K127" s="4"/>
      <c r="L127" s="4"/>
      <c r="M127" s="4"/>
      <c r="N127" s="4"/>
      <c r="O127" s="4"/>
      <c r="P127" s="4"/>
      <c r="Q127" s="11" t="e">
        <f>MIN(K127,M127,N127,O127,P127,J127,I127,H127,G127,F127,E127,#REF!,L127)</f>
        <v>#REF!</v>
      </c>
      <c r="R127" s="11" t="e">
        <f>Q127-#REF!</f>
        <v>#REF!</v>
      </c>
      <c r="S127" s="11" t="e">
        <f t="shared" si="5"/>
        <v>#REF!</v>
      </c>
      <c r="T127" s="11" t="e">
        <f t="shared" si="12"/>
        <v>#REF!</v>
      </c>
      <c r="U127" s="21" t="e">
        <f t="shared" si="9"/>
        <v>#REF!</v>
      </c>
      <c r="V127" s="12" t="s">
        <v>6</v>
      </c>
      <c r="W127" s="20">
        <f>COUNT(L127,M127,N127,F127,J127,I127,H127,G127,#REF!,E127,#REF!)</f>
        <v>0</v>
      </c>
      <c r="X127" s="22" t="e">
        <f t="shared" si="6"/>
        <v>#DIV/0!</v>
      </c>
      <c r="Y127" s="22" t="e">
        <f>X127-#REF!</f>
        <v>#DIV/0!</v>
      </c>
    </row>
    <row r="128" spans="1:25" s="20" customFormat="1" ht="30" x14ac:dyDescent="0.25">
      <c r="A128" s="13"/>
      <c r="B128" s="10" t="s">
        <v>1233</v>
      </c>
      <c r="C128" s="36" t="s">
        <v>4</v>
      </c>
      <c r="D128" s="58" t="s">
        <v>1274</v>
      </c>
      <c r="E128" s="12"/>
      <c r="F128" s="48"/>
      <c r="G128" s="11"/>
      <c r="H128" s="4"/>
      <c r="I128" s="4"/>
      <c r="J128" s="11"/>
      <c r="K128" s="4"/>
      <c r="L128" s="4"/>
      <c r="M128" s="4"/>
      <c r="N128" s="4"/>
      <c r="O128" s="4"/>
      <c r="P128" s="4"/>
      <c r="Q128" s="11" t="e">
        <f>MIN(K128,M128,N128,O128,P128,J128,I128,H128,G128,F128,E128,#REF!,L128)</f>
        <v>#REF!</v>
      </c>
      <c r="R128" s="11" t="e">
        <f>Q128-#REF!</f>
        <v>#REF!</v>
      </c>
      <c r="S128" s="11" t="e">
        <f t="shared" si="5"/>
        <v>#REF!</v>
      </c>
      <c r="T128" s="11" t="e">
        <f t="shared" si="12"/>
        <v>#REF!</v>
      </c>
      <c r="U128" s="21" t="e">
        <f t="shared" si="9"/>
        <v>#REF!</v>
      </c>
      <c r="V128" s="12" t="s">
        <v>6</v>
      </c>
      <c r="W128" s="20">
        <f>COUNT(L128,M128,N128,F128,J128,I128,H128,G128,#REF!,E128,#REF!)</f>
        <v>0</v>
      </c>
      <c r="X128" s="22" t="e">
        <f t="shared" si="6"/>
        <v>#DIV/0!</v>
      </c>
      <c r="Y128" s="22" t="e">
        <f>X128-#REF!</f>
        <v>#DIV/0!</v>
      </c>
    </row>
    <row r="129" spans="1:25" s="20" customFormat="1" x14ac:dyDescent="0.25">
      <c r="A129" s="32" t="s">
        <v>24</v>
      </c>
      <c r="B129" s="33" t="s">
        <v>155</v>
      </c>
      <c r="C129" s="36"/>
      <c r="D129" s="36"/>
      <c r="E129" s="12"/>
      <c r="F129" s="48"/>
      <c r="G129" s="11"/>
      <c r="H129" s="4"/>
      <c r="I129" s="4"/>
      <c r="J129" s="11"/>
      <c r="K129" s="4"/>
      <c r="L129" s="4"/>
      <c r="M129" s="4"/>
      <c r="N129" s="4"/>
      <c r="O129" s="4"/>
      <c r="P129" s="4"/>
      <c r="Q129" s="11" t="e">
        <f>MIN(K129,M129,N129,O129,P129,J129,I129,H129,G129,F129,E129,#REF!,L129)</f>
        <v>#REF!</v>
      </c>
      <c r="R129" s="11" t="e">
        <f>Q129-#REF!</f>
        <v>#REF!</v>
      </c>
      <c r="S129" s="11" t="e">
        <f t="shared" si="5"/>
        <v>#REF!</v>
      </c>
      <c r="T129" s="4"/>
      <c r="U129" s="21" t="e">
        <f t="shared" si="9"/>
        <v>#REF!</v>
      </c>
      <c r="V129" s="13"/>
      <c r="X129" s="22" t="e">
        <f t="shared" si="6"/>
        <v>#DIV/0!</v>
      </c>
      <c r="Y129" s="22" t="e">
        <f>X129-#REF!</f>
        <v>#DIV/0!</v>
      </c>
    </row>
    <row r="130" spans="1:25" s="20" customFormat="1" ht="30" x14ac:dyDescent="0.25">
      <c r="A130" s="13"/>
      <c r="B130" s="10" t="s">
        <v>156</v>
      </c>
      <c r="C130" s="36" t="s">
        <v>4</v>
      </c>
      <c r="D130" s="58" t="s">
        <v>1274</v>
      </c>
      <c r="E130" s="12"/>
      <c r="F130" s="48"/>
      <c r="G130" s="11">
        <v>14057</v>
      </c>
      <c r="H130" s="4"/>
      <c r="I130" s="4"/>
      <c r="J130" s="11">
        <v>16686.355932203391</v>
      </c>
      <c r="K130" s="4"/>
      <c r="L130" s="4"/>
      <c r="M130" s="4"/>
      <c r="N130" s="4"/>
      <c r="O130" s="4"/>
      <c r="P130" s="4"/>
      <c r="Q130" s="11" t="e">
        <f>MIN(K130,M130,N130,O130,P130,J130,I130,H130,G130,F130,E130,#REF!,L130)</f>
        <v>#REF!</v>
      </c>
      <c r="R130" s="11" t="e">
        <f>Q130-#REF!</f>
        <v>#REF!</v>
      </c>
      <c r="S130" s="11" t="e">
        <f t="shared" si="5"/>
        <v>#REF!</v>
      </c>
      <c r="T130" s="11">
        <f>AVERAGE(G130:J130)</f>
        <v>15371.677966101695</v>
      </c>
      <c r="U130" s="21" t="e">
        <f t="shared" si="9"/>
        <v>#REF!</v>
      </c>
      <c r="V130" s="12" t="s">
        <v>10</v>
      </c>
      <c r="W130" s="20">
        <f>COUNT(L130,M130,N130,F130,J130,I130,H130,G130,#REF!,E130,#REF!)</f>
        <v>2</v>
      </c>
      <c r="X130" s="22">
        <f t="shared" si="6"/>
        <v>15371.677966101695</v>
      </c>
      <c r="Y130" s="22" t="e">
        <f>X130-#REF!</f>
        <v>#REF!</v>
      </c>
    </row>
    <row r="131" spans="1:25" s="20" customFormat="1" ht="30" x14ac:dyDescent="0.25">
      <c r="A131" s="13"/>
      <c r="B131" s="10" t="s">
        <v>157</v>
      </c>
      <c r="C131" s="36" t="s">
        <v>4</v>
      </c>
      <c r="D131" s="58" t="s">
        <v>1274</v>
      </c>
      <c r="E131" s="12"/>
      <c r="F131" s="48"/>
      <c r="G131" s="11"/>
      <c r="H131" s="4"/>
      <c r="I131" s="4"/>
      <c r="J131" s="11">
        <v>22183.805084745763</v>
      </c>
      <c r="K131" s="4"/>
      <c r="L131" s="4"/>
      <c r="M131" s="4"/>
      <c r="N131" s="4"/>
      <c r="O131" s="4"/>
      <c r="P131" s="4"/>
      <c r="Q131" s="11" t="e">
        <f>MIN(K131,M131,N131,O131,P131,J131,I131,H131,G131,F131,E131,#REF!,L131)</f>
        <v>#REF!</v>
      </c>
      <c r="R131" s="11" t="e">
        <f>Q131-#REF!</f>
        <v>#REF!</v>
      </c>
      <c r="S131" s="11" t="e">
        <f t="shared" si="5"/>
        <v>#REF!</v>
      </c>
      <c r="T131" s="11" t="e">
        <f>Q131</f>
        <v>#REF!</v>
      </c>
      <c r="U131" s="21" t="e">
        <f t="shared" si="9"/>
        <v>#REF!</v>
      </c>
      <c r="V131" s="12" t="s">
        <v>13</v>
      </c>
      <c r="W131" s="20">
        <f>COUNT(L131,M131,N131,F131,J131,I131,H131,G131,#REF!,E131,#REF!)</f>
        <v>1</v>
      </c>
      <c r="X131" s="22">
        <f t="shared" si="6"/>
        <v>22183.805084745763</v>
      </c>
      <c r="Y131" s="22" t="e">
        <f>X131-#REF!</f>
        <v>#REF!</v>
      </c>
    </row>
    <row r="132" spans="1:25" s="20" customFormat="1" ht="30" x14ac:dyDescent="0.25">
      <c r="A132" s="13"/>
      <c r="B132" s="10" t="s">
        <v>158</v>
      </c>
      <c r="C132" s="36" t="s">
        <v>4</v>
      </c>
      <c r="D132" s="58" t="s">
        <v>1274</v>
      </c>
      <c r="E132" s="12"/>
      <c r="F132" s="48"/>
      <c r="G132" s="11"/>
      <c r="H132" s="4"/>
      <c r="I132" s="4"/>
      <c r="J132" s="11"/>
      <c r="K132" s="4"/>
      <c r="L132" s="4"/>
      <c r="M132" s="4"/>
      <c r="N132" s="4"/>
      <c r="O132" s="4"/>
      <c r="P132" s="4"/>
      <c r="Q132" s="11" t="e">
        <f>MIN(K132,M132,N132,O132,P132,J132,I132,H132,G132,F132,E132,#REF!,L132)</f>
        <v>#REF!</v>
      </c>
      <c r="R132" s="11" t="e">
        <f>Q132-#REF!</f>
        <v>#REF!</v>
      </c>
      <c r="S132" s="11" t="e">
        <f t="shared" si="5"/>
        <v>#REF!</v>
      </c>
      <c r="T132" s="11" t="e">
        <f>Q132</f>
        <v>#REF!</v>
      </c>
      <c r="U132" s="21" t="e">
        <f t="shared" si="9"/>
        <v>#REF!</v>
      </c>
      <c r="V132" s="12" t="s">
        <v>6</v>
      </c>
      <c r="W132" s="20">
        <f>COUNT(L132,M132,N132,F132,J132,I132,H132,G132,#REF!,E132,#REF!)</f>
        <v>0</v>
      </c>
      <c r="X132" s="22" t="e">
        <f t="shared" si="6"/>
        <v>#DIV/0!</v>
      </c>
      <c r="Y132" s="22" t="e">
        <f>X132-#REF!</f>
        <v>#DIV/0!</v>
      </c>
    </row>
    <row r="133" spans="1:25" s="20" customFormat="1" ht="30" x14ac:dyDescent="0.25">
      <c r="A133" s="13"/>
      <c r="B133" s="10" t="s">
        <v>159</v>
      </c>
      <c r="C133" s="36" t="s">
        <v>4</v>
      </c>
      <c r="D133" s="58" t="s">
        <v>1274</v>
      </c>
      <c r="E133" s="12"/>
      <c r="F133" s="48"/>
      <c r="G133" s="11"/>
      <c r="H133" s="11"/>
      <c r="I133" s="15">
        <v>25011.864406779663</v>
      </c>
      <c r="J133" s="11">
        <v>21338.754237288136</v>
      </c>
      <c r="K133" s="4"/>
      <c r="L133" s="4"/>
      <c r="M133" s="4"/>
      <c r="N133" s="4"/>
      <c r="O133" s="4"/>
      <c r="P133" s="4"/>
      <c r="Q133" s="11" t="e">
        <f>MIN(K133,M133,N133,O133,P133,J133,I133,H133,G133,F133,E133,#REF!,L133)</f>
        <v>#REF!</v>
      </c>
      <c r="R133" s="11" t="e">
        <f>Q133-#REF!</f>
        <v>#REF!</v>
      </c>
      <c r="S133" s="11" t="e">
        <f t="shared" ref="S133:S227" si="13">R133=Q133</f>
        <v>#REF!</v>
      </c>
      <c r="T133" s="4">
        <v>19117.84</v>
      </c>
      <c r="U133" s="21" t="e">
        <f t="shared" si="9"/>
        <v>#REF!</v>
      </c>
      <c r="V133" s="12" t="s">
        <v>6</v>
      </c>
      <c r="W133" s="20">
        <f>COUNT(L133,M133,N133,F133,J133,I133,H133,G133,#REF!,E133,#REF!)</f>
        <v>2</v>
      </c>
      <c r="X133" s="22">
        <f t="shared" ref="X133:X227" si="14">AVERAGE(N133,M133,L133,K133,J133,I133,H133,G133,F133)</f>
        <v>23175.3093220339</v>
      </c>
      <c r="Y133" s="22" t="e">
        <f>X133-#REF!</f>
        <v>#REF!</v>
      </c>
    </row>
    <row r="134" spans="1:25" s="20" customFormat="1" ht="30" x14ac:dyDescent="0.25">
      <c r="A134" s="13"/>
      <c r="B134" s="10" t="s">
        <v>160</v>
      </c>
      <c r="C134" s="36" t="s">
        <v>4</v>
      </c>
      <c r="D134" s="58" t="s">
        <v>1274</v>
      </c>
      <c r="E134" s="12"/>
      <c r="F134" s="48"/>
      <c r="G134" s="11"/>
      <c r="H134" s="11">
        <v>14013.5593220339</v>
      </c>
      <c r="I134" s="4"/>
      <c r="J134" s="11"/>
      <c r="K134" s="4"/>
      <c r="L134" s="4"/>
      <c r="M134" s="4"/>
      <c r="N134" s="4"/>
      <c r="O134" s="4"/>
      <c r="P134" s="4"/>
      <c r="Q134" s="11" t="e">
        <f>MIN(K134,M134,N134,O134,P134,J134,I134,H134,G134,F134,E134,#REF!,L134)</f>
        <v>#REF!</v>
      </c>
      <c r="R134" s="11" t="e">
        <f>Q134-#REF!</f>
        <v>#REF!</v>
      </c>
      <c r="S134" s="11" t="e">
        <f t="shared" si="13"/>
        <v>#REF!</v>
      </c>
      <c r="T134" s="4">
        <v>19819.71</v>
      </c>
      <c r="U134" s="21" t="e">
        <f t="shared" si="9"/>
        <v>#REF!</v>
      </c>
      <c r="V134" s="12" t="s">
        <v>1234</v>
      </c>
      <c r="W134" s="20">
        <f>COUNT(L134,M134,N134,F134,J134,I134,H134,G134,#REF!,E134,#REF!)</f>
        <v>1</v>
      </c>
      <c r="X134" s="22">
        <f t="shared" si="14"/>
        <v>14013.5593220339</v>
      </c>
      <c r="Y134" s="22" t="e">
        <f>X134-#REF!</f>
        <v>#REF!</v>
      </c>
    </row>
    <row r="135" spans="1:25" s="20" customFormat="1" ht="30" x14ac:dyDescent="0.25">
      <c r="A135" s="13"/>
      <c r="B135" s="10" t="s">
        <v>161</v>
      </c>
      <c r="C135" s="36" t="s">
        <v>4</v>
      </c>
      <c r="D135" s="58" t="s">
        <v>1274</v>
      </c>
      <c r="E135" s="12"/>
      <c r="F135" s="48"/>
      <c r="G135" s="11"/>
      <c r="H135" s="11">
        <v>13659.322033898306</v>
      </c>
      <c r="I135" s="4"/>
      <c r="J135" s="11"/>
      <c r="K135" s="4"/>
      <c r="L135" s="4"/>
      <c r="M135" s="4"/>
      <c r="N135" s="4"/>
      <c r="O135" s="4"/>
      <c r="P135" s="4"/>
      <c r="Q135" s="11" t="e">
        <f>MIN(K135,M135,N135,O135,P135,J135,I135,H135,G135,F135,E135,#REF!,L135)</f>
        <v>#REF!</v>
      </c>
      <c r="R135" s="11" t="e">
        <f>Q135-#REF!</f>
        <v>#REF!</v>
      </c>
      <c r="S135" s="11" t="e">
        <f t="shared" si="13"/>
        <v>#REF!</v>
      </c>
      <c r="T135" s="4">
        <v>17644.03</v>
      </c>
      <c r="U135" s="21" t="e">
        <f t="shared" si="9"/>
        <v>#REF!</v>
      </c>
      <c r="V135" s="12" t="s">
        <v>1234</v>
      </c>
      <c r="W135" s="20">
        <f>COUNT(L135,M135,N135,F135,J135,I135,H135,G135,#REF!,E135,#REF!)</f>
        <v>1</v>
      </c>
      <c r="X135" s="22">
        <f t="shared" si="14"/>
        <v>13659.322033898306</v>
      </c>
      <c r="Y135" s="22" t="e">
        <f>X135-#REF!</f>
        <v>#REF!</v>
      </c>
    </row>
    <row r="136" spans="1:25" s="20" customFormat="1" ht="30" x14ac:dyDescent="0.25">
      <c r="A136" s="13"/>
      <c r="B136" s="10" t="s">
        <v>1178</v>
      </c>
      <c r="C136" s="36" t="s">
        <v>4</v>
      </c>
      <c r="D136" s="58" t="s">
        <v>1274</v>
      </c>
      <c r="E136" s="12"/>
      <c r="F136" s="48"/>
      <c r="G136" s="11">
        <v>11264</v>
      </c>
      <c r="H136" s="4"/>
      <c r="I136" s="4"/>
      <c r="J136" s="11"/>
      <c r="K136" s="4"/>
      <c r="L136" s="4"/>
      <c r="M136" s="4"/>
      <c r="N136" s="4"/>
      <c r="O136" s="4"/>
      <c r="P136" s="4"/>
      <c r="Q136" s="11" t="e">
        <f>MIN(K136,M136,N136,O136,P136,J136,I136,H136,G136,F136,E136,#REF!,L136)</f>
        <v>#REF!</v>
      </c>
      <c r="R136" s="11" t="e">
        <f>Q136-#REF!</f>
        <v>#REF!</v>
      </c>
      <c r="S136" s="11" t="e">
        <f t="shared" si="13"/>
        <v>#REF!</v>
      </c>
      <c r="T136" s="4">
        <v>11264</v>
      </c>
      <c r="U136" s="21" t="e">
        <f t="shared" ref="U136:U230" si="15">(T136-Q136)/Q136</f>
        <v>#REF!</v>
      </c>
      <c r="V136" s="12" t="s">
        <v>7</v>
      </c>
      <c r="W136" s="20">
        <f>COUNT(L136,M136,N136,F136,J136,I136,H136,G136,#REF!,E136,#REF!)</f>
        <v>1</v>
      </c>
      <c r="X136" s="22">
        <f t="shared" si="14"/>
        <v>11264</v>
      </c>
      <c r="Y136" s="22" t="e">
        <f>X136-#REF!</f>
        <v>#REF!</v>
      </c>
    </row>
    <row r="137" spans="1:25" s="20" customFormat="1" ht="30" x14ac:dyDescent="0.25">
      <c r="A137" s="13"/>
      <c r="B137" s="10" t="s">
        <v>1179</v>
      </c>
      <c r="C137" s="36" t="s">
        <v>4</v>
      </c>
      <c r="D137" s="58" t="s">
        <v>1274</v>
      </c>
      <c r="E137" s="12"/>
      <c r="F137" s="48"/>
      <c r="G137" s="11"/>
      <c r="H137" s="4"/>
      <c r="I137" s="4"/>
      <c r="J137" s="11"/>
      <c r="K137" s="4"/>
      <c r="L137" s="4"/>
      <c r="M137" s="4"/>
      <c r="N137" s="4"/>
      <c r="O137" s="4"/>
      <c r="P137" s="4"/>
      <c r="Q137" s="11" t="e">
        <f>MIN(K137,M137,N137,O137,P137,J137,I137,H137,G137,F137,E137,#REF!,L137)</f>
        <v>#REF!</v>
      </c>
      <c r="R137" s="11" t="e">
        <f>Q137-#REF!</f>
        <v>#REF!</v>
      </c>
      <c r="S137" s="11" t="e">
        <f t="shared" si="13"/>
        <v>#REF!</v>
      </c>
      <c r="T137" s="11" t="e">
        <f>Q137</f>
        <v>#REF!</v>
      </c>
      <c r="U137" s="21" t="e">
        <f t="shared" si="15"/>
        <v>#REF!</v>
      </c>
      <c r="V137" s="12" t="s">
        <v>6</v>
      </c>
      <c r="W137" s="20">
        <f>COUNT(L137,M137,N137,F137,J137,I137,H137,G137,#REF!,E137,#REF!)</f>
        <v>0</v>
      </c>
      <c r="X137" s="22" t="e">
        <f t="shared" si="14"/>
        <v>#DIV/0!</v>
      </c>
      <c r="Y137" s="22" t="e">
        <f>X137-#REF!</f>
        <v>#DIV/0!</v>
      </c>
    </row>
    <row r="138" spans="1:25" s="20" customFormat="1" ht="30" x14ac:dyDescent="0.25">
      <c r="A138" s="13"/>
      <c r="B138" s="10" t="s">
        <v>1180</v>
      </c>
      <c r="C138" s="36" t="s">
        <v>4</v>
      </c>
      <c r="D138" s="58" t="s">
        <v>1274</v>
      </c>
      <c r="E138" s="12"/>
      <c r="F138" s="48"/>
      <c r="G138" s="11"/>
      <c r="H138" s="4"/>
      <c r="I138" s="4"/>
      <c r="J138" s="11"/>
      <c r="K138" s="4"/>
      <c r="L138" s="4"/>
      <c r="M138" s="4"/>
      <c r="N138" s="4"/>
      <c r="O138" s="4"/>
      <c r="P138" s="4"/>
      <c r="Q138" s="11" t="e">
        <f>MIN(K138,M138,N138,O138,P138,J138,I138,H138,G138,F138,E138,#REF!,L138)</f>
        <v>#REF!</v>
      </c>
      <c r="R138" s="11" t="e">
        <f>Q138-#REF!</f>
        <v>#REF!</v>
      </c>
      <c r="S138" s="11" t="e">
        <f t="shared" si="13"/>
        <v>#REF!</v>
      </c>
      <c r="T138" s="11" t="e">
        <f>Q138</f>
        <v>#REF!</v>
      </c>
      <c r="U138" s="21" t="e">
        <f t="shared" si="15"/>
        <v>#REF!</v>
      </c>
      <c r="V138" s="12" t="s">
        <v>6</v>
      </c>
      <c r="W138" s="20">
        <f>COUNT(L138,M138,N138,F138,J138,I138,H138,G138,#REF!,E138,#REF!)</f>
        <v>0</v>
      </c>
      <c r="X138" s="22" t="e">
        <f t="shared" si="14"/>
        <v>#DIV/0!</v>
      </c>
      <c r="Y138" s="22" t="e">
        <f>X138-#REF!</f>
        <v>#DIV/0!</v>
      </c>
    </row>
    <row r="139" spans="1:25" s="20" customFormat="1" ht="30" x14ac:dyDescent="0.25">
      <c r="A139" s="13"/>
      <c r="B139" s="10" t="s">
        <v>1181</v>
      </c>
      <c r="C139" s="36" t="s">
        <v>4</v>
      </c>
      <c r="D139" s="58" t="s">
        <v>1274</v>
      </c>
      <c r="E139" s="12"/>
      <c r="F139" s="48"/>
      <c r="G139" s="11"/>
      <c r="H139" s="11"/>
      <c r="I139" s="4"/>
      <c r="J139" s="11">
        <v>11396.101694915254</v>
      </c>
      <c r="K139" s="4"/>
      <c r="L139" s="4"/>
      <c r="M139" s="4"/>
      <c r="N139" s="4"/>
      <c r="O139" s="4"/>
      <c r="P139" s="4"/>
      <c r="Q139" s="11" t="e">
        <f>MIN(K139,M139,N139,O139,P139,J139,I139,H139,G139,F139,E139,#REF!,L139)</f>
        <v>#REF!</v>
      </c>
      <c r="R139" s="11" t="e">
        <f>Q139-#REF!</f>
        <v>#REF!</v>
      </c>
      <c r="S139" s="11" t="e">
        <f t="shared" si="13"/>
        <v>#REF!</v>
      </c>
      <c r="T139" s="4">
        <v>16641.95</v>
      </c>
      <c r="U139" s="21" t="e">
        <f t="shared" si="15"/>
        <v>#REF!</v>
      </c>
      <c r="V139" s="12" t="s">
        <v>1234</v>
      </c>
      <c r="W139" s="20">
        <f>COUNT(L139,M139,N139,F139,J139,I139,H139,G139,#REF!,E139,#REF!)</f>
        <v>1</v>
      </c>
      <c r="X139" s="22">
        <f t="shared" si="14"/>
        <v>11396.101694915254</v>
      </c>
      <c r="Y139" s="22" t="e">
        <f>X139-#REF!</f>
        <v>#REF!</v>
      </c>
    </row>
    <row r="140" spans="1:25" s="20" customFormat="1" ht="30" x14ac:dyDescent="0.25">
      <c r="A140" s="13"/>
      <c r="B140" s="10" t="s">
        <v>1182</v>
      </c>
      <c r="C140" s="36" t="s">
        <v>4</v>
      </c>
      <c r="D140" s="58" t="s">
        <v>1274</v>
      </c>
      <c r="E140" s="12"/>
      <c r="F140" s="48"/>
      <c r="G140" s="11"/>
      <c r="H140" s="11"/>
      <c r="I140" s="4"/>
      <c r="J140" s="11">
        <v>11618.5</v>
      </c>
      <c r="K140" s="4"/>
      <c r="L140" s="4"/>
      <c r="M140" s="4"/>
      <c r="N140" s="4"/>
      <c r="O140" s="4"/>
      <c r="P140" s="4"/>
      <c r="Q140" s="11" t="e">
        <f>MIN(K140,M140,N140,O140,P140,J140,I140,H140,G140,F140,E140,#REF!,L140)</f>
        <v>#REF!</v>
      </c>
      <c r="R140" s="11" t="e">
        <f>Q140-#REF!</f>
        <v>#REF!</v>
      </c>
      <c r="S140" s="11" t="e">
        <f t="shared" si="13"/>
        <v>#REF!</v>
      </c>
      <c r="T140" s="4">
        <v>12559.21</v>
      </c>
      <c r="U140" s="21" t="e">
        <f t="shared" si="15"/>
        <v>#REF!</v>
      </c>
      <c r="V140" s="12" t="s">
        <v>6</v>
      </c>
      <c r="W140" s="20">
        <f>COUNT(L140,M140,N140,F140,J140,I140,H140,G140,#REF!,E140,#REF!)</f>
        <v>1</v>
      </c>
      <c r="X140" s="22">
        <f t="shared" si="14"/>
        <v>11618.5</v>
      </c>
      <c r="Y140" s="22" t="e">
        <f>X140-#REF!</f>
        <v>#REF!</v>
      </c>
    </row>
    <row r="141" spans="1:25" s="20" customFormat="1" ht="30" x14ac:dyDescent="0.25">
      <c r="A141" s="13"/>
      <c r="B141" s="10" t="s">
        <v>1183</v>
      </c>
      <c r="C141" s="38" t="s">
        <v>12</v>
      </c>
      <c r="D141" s="58" t="s">
        <v>1274</v>
      </c>
      <c r="E141" s="12"/>
      <c r="F141" s="50"/>
      <c r="G141" s="11"/>
      <c r="H141" s="11">
        <v>11148.305084745763</v>
      </c>
      <c r="I141" s="15">
        <v>16358.474576271188</v>
      </c>
      <c r="J141" s="11"/>
      <c r="K141" s="4"/>
      <c r="L141" s="4"/>
      <c r="M141" s="4"/>
      <c r="N141" s="4"/>
      <c r="O141" s="4"/>
      <c r="P141" s="4"/>
      <c r="Q141" s="11" t="e">
        <f>MIN(K141,M141,N141,O141,P141,J141,I141,H141,G141,F141,E141,#REF!,L141)</f>
        <v>#REF!</v>
      </c>
      <c r="R141" s="11" t="e">
        <f>Q141-#REF!</f>
        <v>#REF!</v>
      </c>
      <c r="S141" s="11" t="e">
        <f t="shared" si="13"/>
        <v>#REF!</v>
      </c>
      <c r="T141" s="15">
        <f>H141</f>
        <v>11148.305084745763</v>
      </c>
      <c r="U141" s="21" t="e">
        <f t="shared" si="15"/>
        <v>#REF!</v>
      </c>
      <c r="V141" s="12" t="s">
        <v>25</v>
      </c>
      <c r="W141" s="20">
        <f>COUNT(L141,M141,N141,F141,J141,I141,H141,G141,#REF!,E141,#REF!)</f>
        <v>2</v>
      </c>
      <c r="X141" s="22">
        <f t="shared" si="14"/>
        <v>13753.389830508477</v>
      </c>
      <c r="Y141" s="22" t="e">
        <f>X141-#REF!</f>
        <v>#REF!</v>
      </c>
    </row>
    <row r="142" spans="1:25" s="20" customFormat="1" ht="30" x14ac:dyDescent="0.25">
      <c r="A142" s="13"/>
      <c r="B142" s="10" t="s">
        <v>1184</v>
      </c>
      <c r="C142" s="38" t="s">
        <v>12</v>
      </c>
      <c r="D142" s="58" t="s">
        <v>1274</v>
      </c>
      <c r="E142" s="12"/>
      <c r="F142" s="50"/>
      <c r="G142" s="11"/>
      <c r="H142" s="11">
        <v>6392.3728813559328</v>
      </c>
      <c r="I142" s="15">
        <v>6314.406779661017</v>
      </c>
      <c r="J142" s="11"/>
      <c r="K142" s="4"/>
      <c r="L142" s="4"/>
      <c r="M142" s="4"/>
      <c r="N142" s="4"/>
      <c r="O142" s="4"/>
      <c r="P142" s="4"/>
      <c r="Q142" s="11" t="e">
        <f>MIN(K142,M142,N142,O142,P142,J142,I142,H142,G142,F142,E142,#REF!,L142)</f>
        <v>#REF!</v>
      </c>
      <c r="R142" s="11" t="e">
        <f>Q142-#REF!</f>
        <v>#REF!</v>
      </c>
      <c r="S142" s="11" t="e">
        <f t="shared" si="13"/>
        <v>#REF!</v>
      </c>
      <c r="T142" s="15">
        <f>H142</f>
        <v>6392.3728813559328</v>
      </c>
      <c r="U142" s="21" t="e">
        <f t="shared" si="15"/>
        <v>#REF!</v>
      </c>
      <c r="V142" s="12" t="s">
        <v>25</v>
      </c>
      <c r="W142" s="20">
        <f>COUNT(L142,M142,N142,F142,J142,I142,H142,G142,#REF!,E142,#REF!)</f>
        <v>2</v>
      </c>
      <c r="X142" s="22">
        <f t="shared" si="14"/>
        <v>6353.3898305084749</v>
      </c>
      <c r="Y142" s="22" t="e">
        <f>X142-#REF!</f>
        <v>#REF!</v>
      </c>
    </row>
    <row r="143" spans="1:25" s="20" customFormat="1" x14ac:dyDescent="0.25">
      <c r="A143" s="32" t="s">
        <v>26</v>
      </c>
      <c r="B143" s="33" t="s">
        <v>162</v>
      </c>
      <c r="C143" s="36"/>
      <c r="D143" s="36"/>
      <c r="E143" s="12"/>
      <c r="F143" s="48"/>
      <c r="G143" s="11"/>
      <c r="H143" s="4"/>
      <c r="I143" s="4"/>
      <c r="J143" s="11"/>
      <c r="K143" s="4"/>
      <c r="L143" s="4"/>
      <c r="M143" s="4"/>
      <c r="N143" s="4"/>
      <c r="O143" s="4"/>
      <c r="P143" s="4"/>
      <c r="Q143" s="11" t="e">
        <f>MIN(K143,M143,N143,O143,P143,J143,I143,H143,G143,F143,E143,#REF!,L143)</f>
        <v>#REF!</v>
      </c>
      <c r="R143" s="11" t="e">
        <f>Q143-#REF!</f>
        <v>#REF!</v>
      </c>
      <c r="S143" s="11" t="e">
        <f t="shared" si="13"/>
        <v>#REF!</v>
      </c>
      <c r="T143" s="4"/>
      <c r="U143" s="21" t="e">
        <f t="shared" si="15"/>
        <v>#REF!</v>
      </c>
      <c r="V143" s="13"/>
      <c r="X143" s="22" t="e">
        <f t="shared" si="14"/>
        <v>#DIV/0!</v>
      </c>
      <c r="Y143" s="22" t="e">
        <f>X143-#REF!</f>
        <v>#DIV/0!</v>
      </c>
    </row>
    <row r="144" spans="1:25" s="20" customFormat="1" ht="30" x14ac:dyDescent="0.25">
      <c r="A144" s="13"/>
      <c r="B144" s="10" t="s">
        <v>163</v>
      </c>
      <c r="C144" s="38" t="s">
        <v>4</v>
      </c>
      <c r="D144" s="58" t="s">
        <v>1274</v>
      </c>
      <c r="E144" s="12"/>
      <c r="F144" s="48">
        <v>3896009.3220338984</v>
      </c>
      <c r="G144" s="11">
        <v>4462594</v>
      </c>
      <c r="H144" s="23">
        <v>3958839.8305084747</v>
      </c>
      <c r="I144" s="4"/>
      <c r="J144" s="11"/>
      <c r="K144" s="4"/>
      <c r="L144" s="4"/>
      <c r="M144" s="4">
        <v>4600000</v>
      </c>
      <c r="N144" s="4"/>
      <c r="O144" s="4"/>
      <c r="P144" s="4"/>
      <c r="Q144" s="11" t="e">
        <f>MIN(K144,M144,N144,O144,P144,J144,I144,H144,G144,F144,E144,#REF!,L144)</f>
        <v>#REF!</v>
      </c>
      <c r="R144" s="11" t="e">
        <f>Q144-#REF!</f>
        <v>#REF!</v>
      </c>
      <c r="S144" s="11" t="e">
        <f t="shared" si="13"/>
        <v>#REF!</v>
      </c>
      <c r="T144" s="11">
        <f>E144</f>
        <v>0</v>
      </c>
      <c r="U144" s="21" t="e">
        <f t="shared" si="15"/>
        <v>#REF!</v>
      </c>
      <c r="V144" s="13" t="s">
        <v>5</v>
      </c>
      <c r="W144" s="20">
        <f>COUNT(L144,M144,N144,F144,J144,I144,H144,G144,#REF!,E144,#REF!)</f>
        <v>4</v>
      </c>
      <c r="X144" s="22">
        <f t="shared" si="14"/>
        <v>4229360.7881355928</v>
      </c>
      <c r="Y144" s="22" t="e">
        <f>X144-#REF!</f>
        <v>#REF!</v>
      </c>
    </row>
    <row r="145" spans="1:25" s="20" customFormat="1" ht="30" x14ac:dyDescent="0.25">
      <c r="A145" s="13"/>
      <c r="B145" s="10" t="s">
        <v>164</v>
      </c>
      <c r="C145" s="38" t="s">
        <v>4</v>
      </c>
      <c r="D145" s="58" t="s">
        <v>1274</v>
      </c>
      <c r="E145" s="12"/>
      <c r="F145" s="50"/>
      <c r="G145" s="11"/>
      <c r="H145" s="4"/>
      <c r="I145" s="4"/>
      <c r="J145" s="11"/>
      <c r="K145" s="4"/>
      <c r="L145" s="4"/>
      <c r="M145" s="4"/>
      <c r="N145" s="4"/>
      <c r="O145" s="4"/>
      <c r="P145" s="4"/>
      <c r="Q145" s="11" t="e">
        <f>MIN(K145,M145,N145,O145,P145,J145,I145,H145,G145,F145,E145,#REF!,L145)</f>
        <v>#REF!</v>
      </c>
      <c r="R145" s="11" t="e">
        <f>Q145-#REF!</f>
        <v>#REF!</v>
      </c>
      <c r="S145" s="11" t="e">
        <f t="shared" si="13"/>
        <v>#REF!</v>
      </c>
      <c r="T145" s="11">
        <v>6264000</v>
      </c>
      <c r="U145" s="21" t="e">
        <f t="shared" si="15"/>
        <v>#REF!</v>
      </c>
      <c r="V145" s="13" t="s">
        <v>1264</v>
      </c>
      <c r="W145" s="20">
        <f>COUNT(L145,M145,N145,F145,J145,I145,H145,G145,#REF!,E145,#REF!)</f>
        <v>0</v>
      </c>
      <c r="X145" s="22" t="e">
        <f t="shared" si="14"/>
        <v>#DIV/0!</v>
      </c>
      <c r="Y145" s="22" t="e">
        <f>X145-#REF!</f>
        <v>#DIV/0!</v>
      </c>
    </row>
    <row r="146" spans="1:25" s="20" customFormat="1" ht="30" x14ac:dyDescent="0.25">
      <c r="A146" s="13"/>
      <c r="B146" s="10" t="s">
        <v>875</v>
      </c>
      <c r="C146" s="38" t="s">
        <v>4</v>
      </c>
      <c r="D146" s="58" t="s">
        <v>1274</v>
      </c>
      <c r="E146" s="12"/>
      <c r="F146" s="48">
        <v>2430000</v>
      </c>
      <c r="G146" s="11">
        <v>2988064</v>
      </c>
      <c r="H146" s="11">
        <v>3187151.6949152546</v>
      </c>
      <c r="I146" s="15">
        <v>2933474.5762711866</v>
      </c>
      <c r="J146" s="11">
        <v>2863564.5169491526</v>
      </c>
      <c r="K146" s="4"/>
      <c r="L146" s="4"/>
      <c r="M146" s="4">
        <v>3500000</v>
      </c>
      <c r="N146" s="4"/>
      <c r="O146" s="4"/>
      <c r="P146" s="4"/>
      <c r="Q146" s="11" t="e">
        <f>MIN(K146,M146,N146,O146,P146,J146,I146,H146,G146,F146,E146,#REF!,L146)</f>
        <v>#REF!</v>
      </c>
      <c r="R146" s="11" t="e">
        <f>Q146-#REF!</f>
        <v>#REF!</v>
      </c>
      <c r="S146" s="11" t="e">
        <f t="shared" si="13"/>
        <v>#REF!</v>
      </c>
      <c r="T146" s="11">
        <v>2495258</v>
      </c>
      <c r="U146" s="21" t="e">
        <f t="shared" si="15"/>
        <v>#REF!</v>
      </c>
      <c r="V146" s="13" t="s">
        <v>1264</v>
      </c>
      <c r="W146" s="20">
        <f>COUNT(L146,M146,N146,F146,J146,I146,H146,G146,#REF!,E146,#REF!)</f>
        <v>6</v>
      </c>
      <c r="X146" s="22">
        <f t="shared" si="14"/>
        <v>2983709.131355932</v>
      </c>
      <c r="Y146" s="22" t="e">
        <f>X146-#REF!</f>
        <v>#REF!</v>
      </c>
    </row>
    <row r="147" spans="1:25" s="20" customFormat="1" ht="30" x14ac:dyDescent="0.25">
      <c r="A147" s="13"/>
      <c r="B147" s="10" t="s">
        <v>876</v>
      </c>
      <c r="C147" s="38" t="s">
        <v>4</v>
      </c>
      <c r="D147" s="58" t="s">
        <v>1274</v>
      </c>
      <c r="E147" s="12"/>
      <c r="F147" s="50"/>
      <c r="G147" s="11"/>
      <c r="H147" s="4"/>
      <c r="I147" s="4"/>
      <c r="J147" s="11"/>
      <c r="K147" s="4"/>
      <c r="L147" s="4"/>
      <c r="M147" s="4"/>
      <c r="N147" s="4"/>
      <c r="O147" s="4"/>
      <c r="P147" s="4"/>
      <c r="Q147" s="11" t="e">
        <f>MIN(K147,M147,N147,O147,P147,J147,I147,H147,G147,F147,E147,#REF!,L147)</f>
        <v>#REF!</v>
      </c>
      <c r="R147" s="11" t="e">
        <f>Q147-#REF!</f>
        <v>#REF!</v>
      </c>
      <c r="S147" s="11" t="e">
        <f t="shared" si="13"/>
        <v>#REF!</v>
      </c>
      <c r="T147" s="11">
        <v>3828000</v>
      </c>
      <c r="U147" s="21" t="e">
        <f t="shared" si="15"/>
        <v>#REF!</v>
      </c>
      <c r="V147" s="13" t="s">
        <v>1264</v>
      </c>
      <c r="W147" s="20">
        <f>COUNT(L147,M147,N147,F147,J147,I147,H147,G147,#REF!,E147,#REF!)</f>
        <v>0</v>
      </c>
      <c r="X147" s="22" t="e">
        <f t="shared" si="14"/>
        <v>#DIV/0!</v>
      </c>
      <c r="Y147" s="22" t="e">
        <f>X147-#REF!</f>
        <v>#DIV/0!</v>
      </c>
    </row>
    <row r="148" spans="1:25" s="20" customFormat="1" x14ac:dyDescent="0.25">
      <c r="A148" s="32" t="s">
        <v>27</v>
      </c>
      <c r="B148" s="33" t="s">
        <v>165</v>
      </c>
      <c r="C148" s="36"/>
      <c r="D148" s="36"/>
      <c r="E148" s="12"/>
      <c r="F148" s="48"/>
      <c r="G148" s="11"/>
      <c r="H148" s="4"/>
      <c r="I148" s="4"/>
      <c r="J148" s="11"/>
      <c r="K148" s="4"/>
      <c r="L148" s="4"/>
      <c r="M148" s="4"/>
      <c r="N148" s="4"/>
      <c r="O148" s="4"/>
      <c r="P148" s="4"/>
      <c r="Q148" s="11" t="e">
        <f>MIN(K148,M148,N148,O148,P148,J148,I148,H148,G148,F148,E148,#REF!,L148)</f>
        <v>#REF!</v>
      </c>
      <c r="R148" s="11" t="e">
        <f>Q148-#REF!</f>
        <v>#REF!</v>
      </c>
      <c r="S148" s="11" t="e">
        <f t="shared" si="13"/>
        <v>#REF!</v>
      </c>
      <c r="T148" s="4"/>
      <c r="U148" s="21" t="e">
        <f t="shared" si="15"/>
        <v>#REF!</v>
      </c>
      <c r="V148" s="13"/>
      <c r="X148" s="22" t="e">
        <f t="shared" si="14"/>
        <v>#DIV/0!</v>
      </c>
      <c r="Y148" s="22" t="e">
        <f>X148-#REF!</f>
        <v>#DIV/0!</v>
      </c>
    </row>
    <row r="149" spans="1:25" s="20" customFormat="1" ht="45" x14ac:dyDescent="0.25">
      <c r="A149" s="13"/>
      <c r="B149" s="10" t="s">
        <v>1276</v>
      </c>
      <c r="C149" s="38" t="s">
        <v>4</v>
      </c>
      <c r="D149" s="58" t="s">
        <v>1274</v>
      </c>
      <c r="E149" s="12"/>
      <c r="F149" s="50"/>
      <c r="G149" s="11"/>
      <c r="H149" s="4"/>
      <c r="I149" s="15">
        <v>643972.23728813557</v>
      </c>
      <c r="J149" s="11">
        <v>744424.72033898311</v>
      </c>
      <c r="K149" s="4"/>
      <c r="L149" s="4"/>
      <c r="M149" s="4"/>
      <c r="N149" s="4"/>
      <c r="O149" s="4"/>
      <c r="P149" s="4"/>
      <c r="Q149" s="11" t="e">
        <f>MIN(K149,M149,N149,O149,P149,J149,I149,H149,G149,F149,#REF!,#REF!,L149)</f>
        <v>#REF!</v>
      </c>
      <c r="R149" s="11" t="e">
        <f>Q149-#REF!</f>
        <v>#REF!</v>
      </c>
      <c r="S149" s="11" t="e">
        <f t="shared" si="13"/>
        <v>#REF!</v>
      </c>
      <c r="T149" s="11">
        <f>I149</f>
        <v>643972.23728813557</v>
      </c>
      <c r="U149" s="21" t="e">
        <f>(T149-Q149)/Q149</f>
        <v>#REF!</v>
      </c>
      <c r="V149" s="13" t="s">
        <v>14</v>
      </c>
      <c r="W149" s="12" t="s">
        <v>877</v>
      </c>
      <c r="X149" s="12" t="s">
        <v>878</v>
      </c>
      <c r="Y149" s="12" t="s">
        <v>879</v>
      </c>
    </row>
    <row r="150" spans="1:25" s="20" customFormat="1" ht="30" x14ac:dyDescent="0.25">
      <c r="A150" s="13"/>
      <c r="B150" s="10" t="s">
        <v>1277</v>
      </c>
      <c r="C150" s="38" t="s">
        <v>4</v>
      </c>
      <c r="D150" s="58" t="s">
        <v>1274</v>
      </c>
      <c r="E150" s="12"/>
      <c r="F150" s="50"/>
      <c r="G150" s="11"/>
      <c r="H150" s="4"/>
      <c r="I150" s="15"/>
      <c r="J150" s="11"/>
      <c r="K150" s="4"/>
      <c r="L150" s="4"/>
      <c r="M150" s="4"/>
      <c r="N150" s="4"/>
      <c r="O150" s="4"/>
      <c r="P150" s="4"/>
      <c r="Q150" s="11" t="e">
        <f>MIN(K150,M150,N150,O150,P150,J150,I150,H150,G150,F150,#REF!,#REF!,L150)</f>
        <v>#REF!</v>
      </c>
      <c r="R150" s="11"/>
      <c r="S150" s="11"/>
      <c r="T150" s="11">
        <v>479000</v>
      </c>
      <c r="U150" s="21" t="e">
        <f t="shared" si="15"/>
        <v>#REF!</v>
      </c>
      <c r="V150" s="12" t="s">
        <v>880</v>
      </c>
      <c r="X150" s="22"/>
      <c r="Y150" s="22"/>
    </row>
    <row r="151" spans="1:25" s="20" customFormat="1" ht="30" x14ac:dyDescent="0.25">
      <c r="A151" s="13"/>
      <c r="B151" s="10" t="s">
        <v>1278</v>
      </c>
      <c r="C151" s="38" t="s">
        <v>4</v>
      </c>
      <c r="D151" s="58" t="s">
        <v>1274</v>
      </c>
      <c r="E151" s="12"/>
      <c r="F151" s="50">
        <v>445877.96610169491</v>
      </c>
      <c r="G151" s="11"/>
      <c r="H151" s="4"/>
      <c r="I151" s="15">
        <v>437341.10169491527</v>
      </c>
      <c r="J151" s="11">
        <v>492448.95762711868</v>
      </c>
      <c r="K151" s="4"/>
      <c r="L151" s="4"/>
      <c r="M151" s="4"/>
      <c r="N151" s="4"/>
      <c r="O151" s="4"/>
      <c r="P151" s="4"/>
      <c r="Q151" s="11" t="e">
        <f>MIN(K151,M151,N151,O151,P151,J151,I151,H151,G151,F151,#REF!,#REF!,L151)</f>
        <v>#REF!</v>
      </c>
      <c r="R151" s="11"/>
      <c r="S151" s="11"/>
      <c r="T151" s="11" t="e">
        <f>Q151</f>
        <v>#REF!</v>
      </c>
      <c r="U151" s="21" t="e">
        <f t="shared" si="15"/>
        <v>#REF!</v>
      </c>
      <c r="V151" s="12" t="s">
        <v>14</v>
      </c>
      <c r="X151" s="22"/>
      <c r="Y151" s="22"/>
    </row>
    <row r="152" spans="1:25" s="20" customFormat="1" ht="30" x14ac:dyDescent="0.25">
      <c r="A152" s="13"/>
      <c r="B152" s="10" t="s">
        <v>1279</v>
      </c>
      <c r="C152" s="38" t="s">
        <v>4</v>
      </c>
      <c r="D152" s="58" t="s">
        <v>1274</v>
      </c>
      <c r="E152" s="12"/>
      <c r="F152" s="50"/>
      <c r="G152" s="11"/>
      <c r="H152" s="4"/>
      <c r="I152" s="15">
        <v>355637.5</v>
      </c>
      <c r="J152" s="11"/>
      <c r="K152" s="4"/>
      <c r="L152" s="4"/>
      <c r="M152" s="4"/>
      <c r="N152" s="4"/>
      <c r="O152" s="4"/>
      <c r="P152" s="4"/>
      <c r="Q152" s="11" t="e">
        <f>MIN(K152,M152,N152,O152,P152,J152,I152,H152,G152,F152,#REF!,#REF!,L152)</f>
        <v>#REF!</v>
      </c>
      <c r="R152" s="11"/>
      <c r="S152" s="11"/>
      <c r="T152" s="11" t="e">
        <f>Q152</f>
        <v>#REF!</v>
      </c>
      <c r="U152" s="21" t="e">
        <f t="shared" si="15"/>
        <v>#REF!</v>
      </c>
      <c r="V152" s="12" t="s">
        <v>14</v>
      </c>
      <c r="X152" s="22"/>
      <c r="Y152" s="22"/>
    </row>
    <row r="153" spans="1:25" s="20" customFormat="1" ht="30" x14ac:dyDescent="0.25">
      <c r="A153" s="13"/>
      <c r="B153" s="10" t="s">
        <v>1280</v>
      </c>
      <c r="C153" s="38" t="s">
        <v>4</v>
      </c>
      <c r="D153" s="58" t="s">
        <v>1274</v>
      </c>
      <c r="E153" s="12"/>
      <c r="F153" s="48">
        <v>182000</v>
      </c>
      <c r="G153" s="11">
        <v>185101</v>
      </c>
      <c r="H153" s="11">
        <v>168226.27118644069</v>
      </c>
      <c r="I153" s="4"/>
      <c r="J153" s="11">
        <v>206108.81355932204</v>
      </c>
      <c r="K153" s="4"/>
      <c r="L153" s="4"/>
      <c r="M153" s="4">
        <v>250000</v>
      </c>
      <c r="N153" s="4"/>
      <c r="O153" s="4"/>
      <c r="P153" s="4"/>
      <c r="Q153" s="11" t="e">
        <f>MIN(K153,M153,N153,O153,P153,J153,I153,H153,G153,F153,#REF!,#REF!,L153)</f>
        <v>#REF!</v>
      </c>
      <c r="R153" s="11" t="e">
        <f>Q153-#REF!</f>
        <v>#REF!</v>
      </c>
      <c r="S153" s="11" t="e">
        <f t="shared" si="13"/>
        <v>#REF!</v>
      </c>
      <c r="T153" s="11">
        <f>G153</f>
        <v>185101</v>
      </c>
      <c r="U153" s="21" t="e">
        <f t="shared" si="15"/>
        <v>#REF!</v>
      </c>
      <c r="V153" s="13" t="s">
        <v>7</v>
      </c>
      <c r="W153" s="20">
        <f>COUNT(L153,M153,N153,F153,J153,I153,H153,G153,#REF!,#REF!,#REF!)</f>
        <v>5</v>
      </c>
      <c r="X153" s="22">
        <f t="shared" si="14"/>
        <v>198287.21694915256</v>
      </c>
      <c r="Y153" s="22" t="e">
        <f>X153-#REF!</f>
        <v>#REF!</v>
      </c>
    </row>
    <row r="154" spans="1:25" s="20" customFormat="1" ht="30" x14ac:dyDescent="0.25">
      <c r="A154" s="13"/>
      <c r="B154" s="10" t="s">
        <v>1281</v>
      </c>
      <c r="C154" s="38" t="s">
        <v>4</v>
      </c>
      <c r="D154" s="58" t="s">
        <v>1274</v>
      </c>
      <c r="E154" s="12"/>
      <c r="F154" s="50"/>
      <c r="G154" s="11"/>
      <c r="H154" s="4"/>
      <c r="I154" s="4"/>
      <c r="J154" s="11"/>
      <c r="K154" s="4"/>
      <c r="L154" s="4"/>
      <c r="M154" s="4"/>
      <c r="N154" s="4"/>
      <c r="O154" s="4"/>
      <c r="P154" s="4"/>
      <c r="Q154" s="11" t="e">
        <f>MIN(K154,M154,N154,O154,P154,J154,I154,H154,G154,F154,#REF!,#REF!,L154)</f>
        <v>#REF!</v>
      </c>
      <c r="R154" s="11" t="e">
        <f>Q154-#REF!</f>
        <v>#REF!</v>
      </c>
      <c r="S154" s="11" t="e">
        <f t="shared" si="13"/>
        <v>#REF!</v>
      </c>
      <c r="T154" s="4">
        <v>90331</v>
      </c>
      <c r="U154" s="21" t="e">
        <f t="shared" si="15"/>
        <v>#REF!</v>
      </c>
      <c r="V154" s="13" t="s">
        <v>1264</v>
      </c>
      <c r="W154" s="20">
        <f>COUNT(L154,M154,N154,F154,J154,I154,H154,G154,#REF!,#REF!,#REF!)</f>
        <v>0</v>
      </c>
      <c r="X154" s="22" t="e">
        <f t="shared" si="14"/>
        <v>#DIV/0!</v>
      </c>
      <c r="Y154" s="22" t="e">
        <f>X154-#REF!</f>
        <v>#DIV/0!</v>
      </c>
    </row>
    <row r="155" spans="1:25" s="20" customFormat="1" ht="30" x14ac:dyDescent="0.25">
      <c r="A155" s="13"/>
      <c r="B155" s="10" t="s">
        <v>1282</v>
      </c>
      <c r="C155" s="38" t="s">
        <v>4</v>
      </c>
      <c r="D155" s="58" t="s">
        <v>1274</v>
      </c>
      <c r="E155" s="12"/>
      <c r="F155" s="48">
        <v>98250</v>
      </c>
      <c r="G155" s="11">
        <v>110764</v>
      </c>
      <c r="H155" s="11">
        <v>90341.525423728817</v>
      </c>
      <c r="I155" s="15">
        <v>111101.69491525424</v>
      </c>
      <c r="J155" s="11">
        <v>109623.1186440678</v>
      </c>
      <c r="K155" s="4"/>
      <c r="L155" s="4"/>
      <c r="M155" s="4">
        <v>131000</v>
      </c>
      <c r="N155" s="4"/>
      <c r="O155" s="4"/>
      <c r="P155" s="4"/>
      <c r="Q155" s="11" t="e">
        <f>MIN(K155,M155,N155,O155,P155,J155,I155,H155,G155,F155,#REF!,#REF!,L155)</f>
        <v>#REF!</v>
      </c>
      <c r="R155" s="11" t="e">
        <f>Q155-#REF!</f>
        <v>#REF!</v>
      </c>
      <c r="S155" s="11" t="e">
        <f t="shared" si="13"/>
        <v>#REF!</v>
      </c>
      <c r="T155" s="11">
        <f>G155</f>
        <v>110764</v>
      </c>
      <c r="U155" s="21" t="e">
        <f t="shared" si="15"/>
        <v>#REF!</v>
      </c>
      <c r="V155" s="13" t="s">
        <v>7</v>
      </c>
      <c r="W155" s="20">
        <f>COUNT(L155,M155,N155,F155,J155,I155,H155,G155,#REF!,#REF!,#REF!)</f>
        <v>6</v>
      </c>
      <c r="X155" s="22">
        <f t="shared" si="14"/>
        <v>108513.38983050846</v>
      </c>
      <c r="Y155" s="22" t="e">
        <f>X155-#REF!</f>
        <v>#REF!</v>
      </c>
    </row>
    <row r="156" spans="1:25" s="20" customFormat="1" ht="30" x14ac:dyDescent="0.25">
      <c r="A156" s="13"/>
      <c r="B156" s="10" t="s">
        <v>1283</v>
      </c>
      <c r="C156" s="38" t="s">
        <v>4</v>
      </c>
      <c r="D156" s="58" t="s">
        <v>1274</v>
      </c>
      <c r="E156" s="12"/>
      <c r="F156" s="50"/>
      <c r="G156" s="11"/>
      <c r="H156" s="23"/>
      <c r="I156" s="24"/>
      <c r="J156" s="25"/>
      <c r="K156" s="4"/>
      <c r="L156" s="4"/>
      <c r="M156" s="4"/>
      <c r="N156" s="4"/>
      <c r="O156" s="4"/>
      <c r="P156" s="4"/>
      <c r="Q156" s="11" t="e">
        <f>MIN(K156,M156,N156,O156,P156,J156,I156,H156,G156,F156,#REF!,#REF!,L156)</f>
        <v>#REF!</v>
      </c>
      <c r="R156" s="11" t="e">
        <f>Q156-#REF!</f>
        <v>#REF!</v>
      </c>
      <c r="S156" s="11" t="e">
        <f t="shared" si="13"/>
        <v>#REF!</v>
      </c>
      <c r="T156" s="11" t="e">
        <f>Q156</f>
        <v>#REF!</v>
      </c>
      <c r="U156" s="21" t="e">
        <f t="shared" si="15"/>
        <v>#REF!</v>
      </c>
      <c r="V156" s="13" t="s">
        <v>5</v>
      </c>
      <c r="W156" s="20">
        <f>COUNT(L156,M156,N156,F156,J156,I156,H156,G156,#REF!,#REF!,#REF!)</f>
        <v>0</v>
      </c>
      <c r="X156" s="22" t="e">
        <f t="shared" si="14"/>
        <v>#DIV/0!</v>
      </c>
      <c r="Y156" s="22" t="e">
        <f>X156-#REF!</f>
        <v>#DIV/0!</v>
      </c>
    </row>
    <row r="157" spans="1:25" s="20" customFormat="1" ht="30" x14ac:dyDescent="0.25">
      <c r="A157" s="13"/>
      <c r="B157" s="10" t="s">
        <v>1284</v>
      </c>
      <c r="C157" s="38" t="s">
        <v>4</v>
      </c>
      <c r="D157" s="58" t="s">
        <v>1274</v>
      </c>
      <c r="E157" s="12"/>
      <c r="F157" s="48">
        <v>79637.008474576272</v>
      </c>
      <c r="G157" s="11"/>
      <c r="H157" s="11"/>
      <c r="I157" s="15">
        <v>85762.711864406781</v>
      </c>
      <c r="J157" s="11">
        <v>83281.762711864401</v>
      </c>
      <c r="K157" s="4"/>
      <c r="L157" s="4"/>
      <c r="M157" s="4">
        <v>75000</v>
      </c>
      <c r="N157" s="4"/>
      <c r="O157" s="4"/>
      <c r="P157" s="4"/>
      <c r="Q157" s="11" t="e">
        <f>MIN(K157,M157,N157,O157,P157,J157,I157,H157,G157,F157,#REF!,#REF!,L157)</f>
        <v>#REF!</v>
      </c>
      <c r="R157" s="11" t="e">
        <f>Q157-#REF!</f>
        <v>#REF!</v>
      </c>
      <c r="S157" s="11" t="e">
        <f t="shared" si="13"/>
        <v>#REF!</v>
      </c>
      <c r="T157" s="11">
        <f>J157</f>
        <v>83281.762711864401</v>
      </c>
      <c r="U157" s="21" t="e">
        <f t="shared" si="15"/>
        <v>#REF!</v>
      </c>
      <c r="V157" s="13" t="s">
        <v>13</v>
      </c>
      <c r="W157" s="20">
        <f>COUNT(L157,M157,N157,F157,J157,I157,H157,G157,#REF!,#REF!,#REF!)</f>
        <v>4</v>
      </c>
      <c r="X157" s="22">
        <f t="shared" si="14"/>
        <v>80920.370762711871</v>
      </c>
      <c r="Y157" s="22" t="e">
        <f>X157-#REF!</f>
        <v>#REF!</v>
      </c>
    </row>
    <row r="158" spans="1:25" s="20" customFormat="1" ht="30" x14ac:dyDescent="0.25">
      <c r="A158" s="13"/>
      <c r="B158" s="10" t="s">
        <v>1285</v>
      </c>
      <c r="C158" s="38" t="s">
        <v>4</v>
      </c>
      <c r="D158" s="58" t="s">
        <v>1274</v>
      </c>
      <c r="E158" s="12"/>
      <c r="F158" s="50"/>
      <c r="G158" s="11"/>
      <c r="H158" s="23"/>
      <c r="I158" s="24"/>
      <c r="J158" s="25"/>
      <c r="K158" s="4"/>
      <c r="L158" s="4"/>
      <c r="M158" s="4"/>
      <c r="N158" s="4"/>
      <c r="O158" s="4"/>
      <c r="P158" s="4"/>
      <c r="Q158" s="11" t="e">
        <f>MIN(K158,M158,N158,O158,P158,J158,I158,H158,G158,F158,#REF!,#REF!,L158)</f>
        <v>#REF!</v>
      </c>
      <c r="R158" s="11" t="e">
        <f>Q158-#REF!</f>
        <v>#REF!</v>
      </c>
      <c r="S158" s="11" t="e">
        <f t="shared" si="13"/>
        <v>#REF!</v>
      </c>
      <c r="T158" s="11">
        <v>50880</v>
      </c>
      <c r="U158" s="21" t="e">
        <f t="shared" si="15"/>
        <v>#REF!</v>
      </c>
      <c r="V158" s="13" t="s">
        <v>1264</v>
      </c>
      <c r="W158" s="20">
        <f>COUNT(L158,M158,N158,F158,J158,I158,H158,G158,#REF!,#REF!,#REF!)</f>
        <v>0</v>
      </c>
      <c r="X158" s="22" t="e">
        <f t="shared" si="14"/>
        <v>#DIV/0!</v>
      </c>
      <c r="Y158" s="22" t="e">
        <f>X158-#REF!</f>
        <v>#DIV/0!</v>
      </c>
    </row>
    <row r="159" spans="1:25" s="20" customFormat="1" ht="30" x14ac:dyDescent="0.25">
      <c r="A159" s="13"/>
      <c r="B159" s="10" t="s">
        <v>1288</v>
      </c>
      <c r="C159" s="38" t="s">
        <v>4</v>
      </c>
      <c r="D159" s="58" t="s">
        <v>1274</v>
      </c>
      <c r="E159" s="12"/>
      <c r="F159" s="50"/>
      <c r="G159" s="11">
        <v>44094</v>
      </c>
      <c r="H159" s="11">
        <v>35495.762711864409</v>
      </c>
      <c r="I159" s="15">
        <v>49975.423728813563</v>
      </c>
      <c r="J159" s="11">
        <v>46017.957627118645</v>
      </c>
      <c r="K159" s="4"/>
      <c r="L159" s="4"/>
      <c r="M159" s="4">
        <v>45000</v>
      </c>
      <c r="N159" s="4"/>
      <c r="O159" s="4"/>
      <c r="P159" s="4"/>
      <c r="Q159" s="11" t="e">
        <f>MIN(K159,M159,N159,O159,P159,J159,I159,H159,G159,F159,#REF!,#REF!,L159)</f>
        <v>#REF!</v>
      </c>
      <c r="R159" s="11" t="e">
        <f>Q159-#REF!</f>
        <v>#REF!</v>
      </c>
      <c r="S159" s="11" t="e">
        <f t="shared" si="13"/>
        <v>#REF!</v>
      </c>
      <c r="T159" s="4" t="e">
        <f>#REF!</f>
        <v>#REF!</v>
      </c>
      <c r="U159" s="21" t="e">
        <f t="shared" si="15"/>
        <v>#REF!</v>
      </c>
      <c r="V159" s="13" t="s">
        <v>5</v>
      </c>
      <c r="W159" s="20">
        <f>COUNT(L159,M159,N159,F159,J159,I159,H159,G159,#REF!,#REF!,#REF!)</f>
        <v>5</v>
      </c>
      <c r="X159" s="22">
        <f t="shared" si="14"/>
        <v>44116.62881355932</v>
      </c>
      <c r="Y159" s="22" t="e">
        <f>X159-#REF!</f>
        <v>#REF!</v>
      </c>
    </row>
    <row r="160" spans="1:25" s="20" customFormat="1" ht="30" x14ac:dyDescent="0.25">
      <c r="A160" s="13"/>
      <c r="B160" s="10" t="s">
        <v>1286</v>
      </c>
      <c r="C160" s="38" t="s">
        <v>4</v>
      </c>
      <c r="D160" s="58" t="s">
        <v>1274</v>
      </c>
      <c r="E160" s="12"/>
      <c r="F160" s="50"/>
      <c r="G160" s="11"/>
      <c r="H160" s="11"/>
      <c r="I160" s="4"/>
      <c r="J160" s="11"/>
      <c r="K160" s="4"/>
      <c r="L160" s="4"/>
      <c r="M160" s="4"/>
      <c r="N160" s="4"/>
      <c r="O160" s="4"/>
      <c r="P160" s="4"/>
      <c r="Q160" s="11" t="e">
        <f>MIN(K160,M160,N160,O160,P160,J160,I160,H160,G160,F160,#REF!,#REF!,L160)</f>
        <v>#REF!</v>
      </c>
      <c r="R160" s="11" t="e">
        <f>Q160-#REF!</f>
        <v>#REF!</v>
      </c>
      <c r="S160" s="11" t="e">
        <f t="shared" si="13"/>
        <v>#REF!</v>
      </c>
      <c r="T160" s="4">
        <v>762711.86</v>
      </c>
      <c r="U160" s="21" t="e">
        <f t="shared" si="15"/>
        <v>#REF!</v>
      </c>
      <c r="V160" s="12" t="s">
        <v>6</v>
      </c>
      <c r="W160" s="20">
        <f>COUNT(L160,M160,N160,F160,J160,I160,H160,G160,#REF!,#REF!,#REF!)</f>
        <v>0</v>
      </c>
      <c r="X160" s="22" t="e">
        <f t="shared" si="14"/>
        <v>#DIV/0!</v>
      </c>
      <c r="Y160" s="22" t="e">
        <f>X160-#REF!</f>
        <v>#DIV/0!</v>
      </c>
    </row>
    <row r="161" spans="1:25" s="20" customFormat="1" ht="30" x14ac:dyDescent="0.25">
      <c r="A161" s="13"/>
      <c r="B161" s="10" t="s">
        <v>1289</v>
      </c>
      <c r="C161" s="38" t="s">
        <v>4</v>
      </c>
      <c r="D161" s="58" t="s">
        <v>1274</v>
      </c>
      <c r="E161" s="12"/>
      <c r="F161" s="50"/>
      <c r="G161" s="11"/>
      <c r="H161" s="4"/>
      <c r="I161" s="4"/>
      <c r="J161" s="11"/>
      <c r="K161" s="4"/>
      <c r="L161" s="4"/>
      <c r="M161" s="4"/>
      <c r="N161" s="4"/>
      <c r="O161" s="4"/>
      <c r="P161" s="4"/>
      <c r="Q161" s="11" t="e">
        <f>MIN(K161,M161,N161,O161,P161,J161,I161,H161,G161,F161,#REF!,#REF!,L161)</f>
        <v>#REF!</v>
      </c>
      <c r="R161" s="11" t="e">
        <f>Q161-#REF!</f>
        <v>#REF!</v>
      </c>
      <c r="S161" s="11" t="e">
        <f t="shared" si="13"/>
        <v>#REF!</v>
      </c>
      <c r="T161" s="11" t="e">
        <f>Q161</f>
        <v>#REF!</v>
      </c>
      <c r="U161" s="21" t="e">
        <f t="shared" si="15"/>
        <v>#REF!</v>
      </c>
      <c r="V161" s="12" t="s">
        <v>6</v>
      </c>
      <c r="W161" s="20">
        <f>COUNT(L161,M161,N161,F161,J161,I161,H161,G161,#REF!,#REF!,#REF!)</f>
        <v>0</v>
      </c>
      <c r="X161" s="22" t="e">
        <f t="shared" si="14"/>
        <v>#DIV/0!</v>
      </c>
      <c r="Y161" s="22" t="e">
        <f>X161-#REF!</f>
        <v>#DIV/0!</v>
      </c>
    </row>
    <row r="162" spans="1:25" s="20" customFormat="1" ht="30" x14ac:dyDescent="0.25">
      <c r="A162" s="13"/>
      <c r="B162" s="10" t="s">
        <v>1290</v>
      </c>
      <c r="C162" s="38" t="s">
        <v>4</v>
      </c>
      <c r="D162" s="58" t="s">
        <v>1274</v>
      </c>
      <c r="E162" s="12"/>
      <c r="F162" s="50"/>
      <c r="G162" s="11">
        <v>44422</v>
      </c>
      <c r="H162" s="4"/>
      <c r="I162" s="4"/>
      <c r="J162" s="11"/>
      <c r="K162" s="4"/>
      <c r="L162" s="4"/>
      <c r="M162" s="4"/>
      <c r="N162" s="4"/>
      <c r="O162" s="4"/>
      <c r="P162" s="4"/>
      <c r="Q162" s="11" t="e">
        <f>MIN(K162,M162,N162,O162,P162,J162,I162,H162,G162,F162,#REF!,#REF!,L162)</f>
        <v>#REF!</v>
      </c>
      <c r="R162" s="11" t="e">
        <f>Q162-#REF!</f>
        <v>#REF!</v>
      </c>
      <c r="S162" s="11" t="e">
        <f t="shared" si="13"/>
        <v>#REF!</v>
      </c>
      <c r="T162" s="11" t="e">
        <f>Q162</f>
        <v>#REF!</v>
      </c>
      <c r="U162" s="21" t="e">
        <f t="shared" si="15"/>
        <v>#REF!</v>
      </c>
      <c r="V162" s="12" t="s">
        <v>6</v>
      </c>
      <c r="W162" s="20">
        <f>COUNT(L162,M162,N162,F162,J162,I162,H162,G162,#REF!,#REF!,#REF!)</f>
        <v>1</v>
      </c>
      <c r="X162" s="22">
        <f t="shared" si="14"/>
        <v>44422</v>
      </c>
      <c r="Y162" s="22" t="e">
        <f>X162-#REF!</f>
        <v>#REF!</v>
      </c>
    </row>
    <row r="163" spans="1:25" s="20" customFormat="1" ht="30" x14ac:dyDescent="0.25">
      <c r="A163" s="13"/>
      <c r="B163" s="10" t="s">
        <v>1291</v>
      </c>
      <c r="C163" s="38" t="s">
        <v>4</v>
      </c>
      <c r="D163" s="58" t="s">
        <v>1274</v>
      </c>
      <c r="E163" s="12"/>
      <c r="F163" s="50"/>
      <c r="G163" s="11"/>
      <c r="H163" s="4"/>
      <c r="I163" s="4"/>
      <c r="J163" s="11"/>
      <c r="K163" s="4"/>
      <c r="L163" s="4"/>
      <c r="M163" s="4"/>
      <c r="N163" s="4"/>
      <c r="O163" s="4"/>
      <c r="P163" s="4">
        <v>810000</v>
      </c>
      <c r="Q163" s="11" t="e">
        <f>MIN(K163,M163,N163,O163,P163,J163,I163,H163,G163,F163,#REF!,#REF!,L163)</f>
        <v>#REF!</v>
      </c>
      <c r="R163" s="11" t="e">
        <f>Q163-#REF!</f>
        <v>#REF!</v>
      </c>
      <c r="S163" s="11" t="e">
        <f t="shared" si="13"/>
        <v>#REF!</v>
      </c>
      <c r="T163" s="4">
        <f>P163</f>
        <v>810000</v>
      </c>
      <c r="U163" s="21" t="e">
        <f t="shared" si="15"/>
        <v>#REF!</v>
      </c>
      <c r="V163" s="12" t="s">
        <v>18</v>
      </c>
      <c r="W163" s="20">
        <f>COUNT(L163,M163,N163,F163,J163,I163,H163,G163,#REF!,#REF!,#REF!)</f>
        <v>0</v>
      </c>
      <c r="X163" s="22" t="e">
        <f t="shared" si="14"/>
        <v>#DIV/0!</v>
      </c>
      <c r="Y163" s="22" t="e">
        <f>X163-#REF!</f>
        <v>#DIV/0!</v>
      </c>
    </row>
    <row r="164" spans="1:25" s="20" customFormat="1" ht="30" x14ac:dyDescent="0.25">
      <c r="A164" s="13"/>
      <c r="B164" s="10" t="s">
        <v>1292</v>
      </c>
      <c r="C164" s="38" t="s">
        <v>4</v>
      </c>
      <c r="D164" s="58" t="s">
        <v>1274</v>
      </c>
      <c r="E164" s="12"/>
      <c r="F164" s="50"/>
      <c r="G164" s="11"/>
      <c r="H164" s="4"/>
      <c r="I164" s="4"/>
      <c r="J164" s="11"/>
      <c r="K164" s="4"/>
      <c r="L164" s="4"/>
      <c r="M164" s="4"/>
      <c r="N164" s="4"/>
      <c r="O164" s="4"/>
      <c r="P164" s="4"/>
      <c r="Q164" s="11"/>
      <c r="R164" s="11"/>
      <c r="S164" s="11"/>
      <c r="T164" s="4"/>
      <c r="U164" s="21"/>
      <c r="V164" s="12"/>
      <c r="X164" s="22"/>
      <c r="Y164" s="22"/>
    </row>
    <row r="165" spans="1:25" s="20" customFormat="1" ht="30" x14ac:dyDescent="0.25">
      <c r="A165" s="13"/>
      <c r="B165" s="10" t="s">
        <v>1287</v>
      </c>
      <c r="C165" s="38" t="s">
        <v>4</v>
      </c>
      <c r="D165" s="58" t="s">
        <v>1274</v>
      </c>
      <c r="E165" s="12"/>
      <c r="F165" s="50"/>
      <c r="G165" s="11"/>
      <c r="H165" s="4"/>
      <c r="I165" s="4"/>
      <c r="J165" s="11"/>
      <c r="K165" s="4"/>
      <c r="L165" s="4"/>
      <c r="M165" s="4"/>
      <c r="N165" s="4"/>
      <c r="O165" s="4"/>
      <c r="P165" s="4"/>
      <c r="Q165" s="11"/>
      <c r="R165" s="11"/>
      <c r="S165" s="11"/>
      <c r="T165" s="4"/>
      <c r="U165" s="21"/>
      <c r="V165" s="12"/>
      <c r="X165" s="22"/>
      <c r="Y165" s="22"/>
    </row>
    <row r="166" spans="1:25" s="20" customFormat="1" ht="30" x14ac:dyDescent="0.25">
      <c r="A166" s="13"/>
      <c r="B166" s="10" t="s">
        <v>1293</v>
      </c>
      <c r="C166" s="38" t="s">
        <v>4</v>
      </c>
      <c r="D166" s="58" t="s">
        <v>1274</v>
      </c>
      <c r="E166" s="12"/>
      <c r="F166" s="50"/>
      <c r="G166" s="11"/>
      <c r="H166" s="4"/>
      <c r="I166" s="4"/>
      <c r="J166" s="11"/>
      <c r="K166" s="4"/>
      <c r="L166" s="4"/>
      <c r="M166" s="4"/>
      <c r="N166" s="4"/>
      <c r="O166" s="4"/>
      <c r="P166" s="4"/>
      <c r="Q166" s="11"/>
      <c r="R166" s="11"/>
      <c r="S166" s="11"/>
      <c r="T166" s="4"/>
      <c r="U166" s="21"/>
      <c r="V166" s="12"/>
      <c r="X166" s="22"/>
      <c r="Y166" s="22"/>
    </row>
    <row r="167" spans="1:25" s="20" customFormat="1" ht="30" x14ac:dyDescent="0.25">
      <c r="A167" s="13"/>
      <c r="B167" s="10" t="s">
        <v>1294</v>
      </c>
      <c r="C167" s="38" t="s">
        <v>4</v>
      </c>
      <c r="D167" s="58" t="s">
        <v>1274</v>
      </c>
      <c r="E167" s="12"/>
      <c r="F167" s="50"/>
      <c r="G167" s="11"/>
      <c r="H167" s="4"/>
      <c r="I167" s="4"/>
      <c r="J167" s="11"/>
      <c r="K167" s="4"/>
      <c r="L167" s="4"/>
      <c r="M167" s="4"/>
      <c r="N167" s="4"/>
      <c r="O167" s="4"/>
      <c r="P167" s="4"/>
      <c r="Q167" s="11"/>
      <c r="R167" s="11"/>
      <c r="S167" s="11"/>
      <c r="T167" s="4"/>
      <c r="U167" s="21"/>
      <c r="V167" s="12"/>
      <c r="X167" s="22"/>
      <c r="Y167" s="22"/>
    </row>
    <row r="168" spans="1:25" s="20" customFormat="1" ht="30" x14ac:dyDescent="0.25">
      <c r="A168" s="13"/>
      <c r="B168" s="10" t="s">
        <v>1295</v>
      </c>
      <c r="C168" s="38" t="s">
        <v>4</v>
      </c>
      <c r="D168" s="58" t="s">
        <v>1274</v>
      </c>
      <c r="E168" s="12"/>
      <c r="F168" s="50"/>
      <c r="G168" s="11"/>
      <c r="H168" s="4"/>
      <c r="I168" s="4"/>
      <c r="J168" s="11"/>
      <c r="K168" s="4"/>
      <c r="L168" s="4"/>
      <c r="M168" s="4"/>
      <c r="N168" s="4"/>
      <c r="O168" s="4"/>
      <c r="P168" s="4"/>
      <c r="Q168" s="11"/>
      <c r="R168" s="11"/>
      <c r="S168" s="11"/>
      <c r="T168" s="4"/>
      <c r="U168" s="21"/>
      <c r="V168" s="12"/>
      <c r="X168" s="22"/>
      <c r="Y168" s="22"/>
    </row>
    <row r="169" spans="1:25" s="20" customFormat="1" ht="45" x14ac:dyDescent="0.25">
      <c r="A169" s="13"/>
      <c r="B169" s="10" t="s">
        <v>1320</v>
      </c>
      <c r="C169" s="38" t="s">
        <v>4</v>
      </c>
      <c r="D169" s="58" t="s">
        <v>1274</v>
      </c>
      <c r="E169" s="12"/>
      <c r="F169" s="50"/>
      <c r="G169" s="11"/>
      <c r="H169" s="4"/>
      <c r="I169" s="4"/>
      <c r="J169" s="11"/>
      <c r="K169" s="4"/>
      <c r="L169" s="4"/>
      <c r="M169" s="4"/>
      <c r="N169" s="4"/>
      <c r="O169" s="4"/>
      <c r="P169" s="4"/>
      <c r="Q169" s="11"/>
      <c r="R169" s="11"/>
      <c r="S169" s="11"/>
      <c r="T169" s="4"/>
      <c r="U169" s="21"/>
      <c r="V169" s="12"/>
      <c r="X169" s="22"/>
      <c r="Y169" s="22"/>
    </row>
    <row r="170" spans="1:25" s="20" customFormat="1" ht="45" x14ac:dyDescent="0.25">
      <c r="A170" s="13"/>
      <c r="B170" s="10" t="s">
        <v>1319</v>
      </c>
      <c r="C170" s="38" t="s">
        <v>4</v>
      </c>
      <c r="D170" s="58" t="s">
        <v>1274</v>
      </c>
      <c r="E170" s="12"/>
      <c r="F170" s="50"/>
      <c r="G170" s="11"/>
      <c r="H170" s="4"/>
      <c r="I170" s="4"/>
      <c r="J170" s="11"/>
      <c r="K170" s="4"/>
      <c r="L170" s="4"/>
      <c r="M170" s="4"/>
      <c r="N170" s="4"/>
      <c r="O170" s="4"/>
      <c r="P170" s="4"/>
      <c r="Q170" s="11"/>
      <c r="R170" s="11"/>
      <c r="S170" s="11"/>
      <c r="T170" s="4"/>
      <c r="U170" s="21"/>
      <c r="V170" s="12"/>
      <c r="X170" s="22"/>
      <c r="Y170" s="22"/>
    </row>
    <row r="171" spans="1:25" s="20" customFormat="1" ht="45" x14ac:dyDescent="0.25">
      <c r="A171" s="13"/>
      <c r="B171" s="10" t="s">
        <v>1318</v>
      </c>
      <c r="C171" s="38" t="s">
        <v>4</v>
      </c>
      <c r="D171" s="58" t="s">
        <v>1274</v>
      </c>
      <c r="E171" s="12"/>
      <c r="F171" s="50"/>
      <c r="G171" s="11"/>
      <c r="H171" s="4"/>
      <c r="I171" s="4"/>
      <c r="J171" s="11"/>
      <c r="K171" s="4"/>
      <c r="L171" s="4"/>
      <c r="M171" s="4"/>
      <c r="N171" s="4"/>
      <c r="O171" s="4"/>
      <c r="P171" s="4"/>
      <c r="Q171" s="11"/>
      <c r="R171" s="11"/>
      <c r="S171" s="11"/>
      <c r="T171" s="4"/>
      <c r="U171" s="21"/>
      <c r="V171" s="12"/>
      <c r="X171" s="22"/>
      <c r="Y171" s="22"/>
    </row>
    <row r="172" spans="1:25" s="20" customFormat="1" ht="45" x14ac:dyDescent="0.25">
      <c r="A172" s="13"/>
      <c r="B172" s="10" t="s">
        <v>1317</v>
      </c>
      <c r="C172" s="38" t="s">
        <v>4</v>
      </c>
      <c r="D172" s="58" t="s">
        <v>1274</v>
      </c>
      <c r="E172" s="12"/>
      <c r="F172" s="50"/>
      <c r="G172" s="11"/>
      <c r="H172" s="4"/>
      <c r="I172" s="4"/>
      <c r="J172" s="11"/>
      <c r="K172" s="4"/>
      <c r="L172" s="4"/>
      <c r="M172" s="4"/>
      <c r="N172" s="4"/>
      <c r="O172" s="4"/>
      <c r="P172" s="4"/>
      <c r="Q172" s="11"/>
      <c r="R172" s="11"/>
      <c r="S172" s="11"/>
      <c r="T172" s="4"/>
      <c r="U172" s="21"/>
      <c r="V172" s="12"/>
      <c r="X172" s="22"/>
      <c r="Y172" s="22"/>
    </row>
    <row r="173" spans="1:25" s="20" customFormat="1" ht="45" x14ac:dyDescent="0.25">
      <c r="A173" s="13"/>
      <c r="B173" s="10" t="s">
        <v>1316</v>
      </c>
      <c r="C173" s="38" t="s">
        <v>4</v>
      </c>
      <c r="D173" s="58" t="s">
        <v>1274</v>
      </c>
      <c r="E173" s="12"/>
      <c r="F173" s="50"/>
      <c r="G173" s="11"/>
      <c r="H173" s="4"/>
      <c r="I173" s="4"/>
      <c r="J173" s="11"/>
      <c r="K173" s="4"/>
      <c r="L173" s="4"/>
      <c r="M173" s="4"/>
      <c r="N173" s="4"/>
      <c r="O173" s="4"/>
      <c r="P173" s="4"/>
      <c r="Q173" s="11"/>
      <c r="R173" s="11"/>
      <c r="S173" s="11"/>
      <c r="T173" s="4"/>
      <c r="U173" s="21"/>
      <c r="V173" s="12"/>
      <c r="X173" s="22"/>
      <c r="Y173" s="22"/>
    </row>
    <row r="174" spans="1:25" s="20" customFormat="1" ht="45" x14ac:dyDescent="0.25">
      <c r="A174" s="13"/>
      <c r="B174" s="10" t="s">
        <v>1315</v>
      </c>
      <c r="C174" s="38" t="s">
        <v>4</v>
      </c>
      <c r="D174" s="58" t="s">
        <v>1274</v>
      </c>
      <c r="E174" s="12"/>
      <c r="F174" s="50"/>
      <c r="G174" s="11"/>
      <c r="H174" s="4"/>
      <c r="I174" s="4"/>
      <c r="J174" s="11"/>
      <c r="K174" s="4"/>
      <c r="L174" s="4"/>
      <c r="M174" s="4"/>
      <c r="N174" s="4"/>
      <c r="O174" s="4"/>
      <c r="P174" s="4"/>
      <c r="Q174" s="11"/>
      <c r="R174" s="11"/>
      <c r="S174" s="11"/>
      <c r="T174" s="4"/>
      <c r="U174" s="21"/>
      <c r="V174" s="12"/>
      <c r="X174" s="22"/>
      <c r="Y174" s="22"/>
    </row>
    <row r="175" spans="1:25" s="20" customFormat="1" ht="45" x14ac:dyDescent="0.25">
      <c r="A175" s="13"/>
      <c r="B175" s="10" t="s">
        <v>1314</v>
      </c>
      <c r="C175" s="38" t="s">
        <v>4</v>
      </c>
      <c r="D175" s="58" t="s">
        <v>1274</v>
      </c>
      <c r="E175" s="12"/>
      <c r="F175" s="50"/>
      <c r="G175" s="11"/>
      <c r="H175" s="4"/>
      <c r="I175" s="4"/>
      <c r="J175" s="11"/>
      <c r="K175" s="4"/>
      <c r="L175" s="4"/>
      <c r="M175" s="4"/>
      <c r="N175" s="4"/>
      <c r="O175" s="4"/>
      <c r="P175" s="4"/>
      <c r="Q175" s="11"/>
      <c r="R175" s="11"/>
      <c r="S175" s="11"/>
      <c r="T175" s="4"/>
      <c r="U175" s="21"/>
      <c r="V175" s="12"/>
      <c r="X175" s="22"/>
      <c r="Y175" s="22"/>
    </row>
    <row r="176" spans="1:25" s="20" customFormat="1" ht="45" x14ac:dyDescent="0.25">
      <c r="A176" s="13"/>
      <c r="B176" s="10" t="s">
        <v>1313</v>
      </c>
      <c r="C176" s="38" t="s">
        <v>4</v>
      </c>
      <c r="D176" s="58" t="s">
        <v>1274</v>
      </c>
      <c r="E176" s="12"/>
      <c r="F176" s="50"/>
      <c r="G176" s="11"/>
      <c r="H176" s="4"/>
      <c r="I176" s="4"/>
      <c r="J176" s="11"/>
      <c r="K176" s="4"/>
      <c r="L176" s="4"/>
      <c r="M176" s="4"/>
      <c r="N176" s="4"/>
      <c r="O176" s="4"/>
      <c r="P176" s="4"/>
      <c r="Q176" s="11"/>
      <c r="R176" s="11"/>
      <c r="S176" s="11"/>
      <c r="T176" s="4"/>
      <c r="U176" s="21"/>
      <c r="V176" s="12"/>
      <c r="X176" s="22"/>
      <c r="Y176" s="22"/>
    </row>
    <row r="177" spans="1:25" s="20" customFormat="1" ht="45" x14ac:dyDescent="0.25">
      <c r="A177" s="13"/>
      <c r="B177" s="10" t="s">
        <v>1312</v>
      </c>
      <c r="C177" s="38" t="s">
        <v>4</v>
      </c>
      <c r="D177" s="58" t="s">
        <v>1274</v>
      </c>
      <c r="E177" s="12"/>
      <c r="F177" s="50"/>
      <c r="G177" s="11"/>
      <c r="H177" s="4"/>
      <c r="I177" s="4"/>
      <c r="J177" s="11"/>
      <c r="K177" s="4"/>
      <c r="L177" s="4"/>
      <c r="M177" s="4"/>
      <c r="N177" s="4"/>
      <c r="O177" s="4"/>
      <c r="P177" s="4"/>
      <c r="Q177" s="11"/>
      <c r="R177" s="11"/>
      <c r="S177" s="11"/>
      <c r="T177" s="4"/>
      <c r="U177" s="21"/>
      <c r="V177" s="12"/>
      <c r="X177" s="22"/>
      <c r="Y177" s="22"/>
    </row>
    <row r="178" spans="1:25" s="20" customFormat="1" ht="45" x14ac:dyDescent="0.25">
      <c r="A178" s="13"/>
      <c r="B178" s="10" t="s">
        <v>1311</v>
      </c>
      <c r="C178" s="38" t="s">
        <v>4</v>
      </c>
      <c r="D178" s="58" t="s">
        <v>1274</v>
      </c>
      <c r="E178" s="12"/>
      <c r="F178" s="50"/>
      <c r="G178" s="11"/>
      <c r="H178" s="4"/>
      <c r="I178" s="4"/>
      <c r="J178" s="11"/>
      <c r="K178" s="4"/>
      <c r="L178" s="4"/>
      <c r="M178" s="4"/>
      <c r="N178" s="4"/>
      <c r="O178" s="4"/>
      <c r="P178" s="4"/>
      <c r="Q178" s="11"/>
      <c r="R178" s="11"/>
      <c r="S178" s="11"/>
      <c r="T178" s="4"/>
      <c r="U178" s="21"/>
      <c r="V178" s="12"/>
      <c r="X178" s="22"/>
      <c r="Y178" s="22"/>
    </row>
    <row r="179" spans="1:25" s="20" customFormat="1" ht="45" x14ac:dyDescent="0.25">
      <c r="A179" s="13"/>
      <c r="B179" s="10" t="s">
        <v>1310</v>
      </c>
      <c r="C179" s="38" t="s">
        <v>4</v>
      </c>
      <c r="D179" s="58" t="s">
        <v>1274</v>
      </c>
      <c r="E179" s="12"/>
      <c r="F179" s="50"/>
      <c r="G179" s="11"/>
      <c r="H179" s="4"/>
      <c r="I179" s="4"/>
      <c r="J179" s="11"/>
      <c r="K179" s="4"/>
      <c r="L179" s="4"/>
      <c r="M179" s="4"/>
      <c r="N179" s="4"/>
      <c r="O179" s="4"/>
      <c r="P179" s="4"/>
      <c r="Q179" s="11"/>
      <c r="R179" s="11"/>
      <c r="S179" s="11"/>
      <c r="T179" s="4"/>
      <c r="U179" s="21"/>
      <c r="V179" s="12"/>
      <c r="X179" s="22"/>
      <c r="Y179" s="22"/>
    </row>
    <row r="180" spans="1:25" s="20" customFormat="1" ht="45" x14ac:dyDescent="0.25">
      <c r="A180" s="13"/>
      <c r="B180" s="10" t="s">
        <v>1296</v>
      </c>
      <c r="C180" s="38" t="s">
        <v>4</v>
      </c>
      <c r="D180" s="58" t="s">
        <v>1274</v>
      </c>
      <c r="E180" s="12"/>
      <c r="F180" s="50"/>
      <c r="G180" s="11"/>
      <c r="H180" s="4"/>
      <c r="I180" s="4"/>
      <c r="J180" s="11"/>
      <c r="K180" s="4"/>
      <c r="L180" s="4"/>
      <c r="M180" s="4"/>
      <c r="N180" s="4"/>
      <c r="O180" s="4"/>
      <c r="P180" s="4"/>
      <c r="Q180" s="11"/>
      <c r="R180" s="11"/>
      <c r="S180" s="11"/>
      <c r="T180" s="4"/>
      <c r="U180" s="21"/>
      <c r="V180" s="12"/>
      <c r="X180" s="22"/>
      <c r="Y180" s="22"/>
    </row>
    <row r="181" spans="1:25" s="20" customFormat="1" ht="45" x14ac:dyDescent="0.25">
      <c r="A181" s="13"/>
      <c r="B181" s="10" t="s">
        <v>1309</v>
      </c>
      <c r="C181" s="38" t="s">
        <v>4</v>
      </c>
      <c r="D181" s="58" t="s">
        <v>1274</v>
      </c>
      <c r="E181" s="12"/>
      <c r="F181" s="50"/>
      <c r="G181" s="11"/>
      <c r="H181" s="4"/>
      <c r="I181" s="4"/>
      <c r="J181" s="11"/>
      <c r="K181" s="4"/>
      <c r="L181" s="4"/>
      <c r="M181" s="4"/>
      <c r="N181" s="4"/>
      <c r="O181" s="4"/>
      <c r="P181" s="4"/>
      <c r="Q181" s="11"/>
      <c r="R181" s="11"/>
      <c r="S181" s="11"/>
      <c r="T181" s="4"/>
      <c r="U181" s="21"/>
      <c r="V181" s="12"/>
      <c r="X181" s="22"/>
      <c r="Y181" s="22"/>
    </row>
    <row r="182" spans="1:25" s="20" customFormat="1" ht="45" x14ac:dyDescent="0.25">
      <c r="A182" s="13"/>
      <c r="B182" s="10" t="s">
        <v>1308</v>
      </c>
      <c r="C182" s="38" t="s">
        <v>4</v>
      </c>
      <c r="D182" s="58" t="s">
        <v>1274</v>
      </c>
      <c r="E182" s="12"/>
      <c r="F182" s="50"/>
      <c r="G182" s="11"/>
      <c r="H182" s="4"/>
      <c r="I182" s="4"/>
      <c r="J182" s="11"/>
      <c r="K182" s="4"/>
      <c r="L182" s="4"/>
      <c r="M182" s="4"/>
      <c r="N182" s="4"/>
      <c r="O182" s="4"/>
      <c r="P182" s="4"/>
      <c r="Q182" s="11"/>
      <c r="R182" s="11"/>
      <c r="S182" s="11"/>
      <c r="T182" s="4"/>
      <c r="U182" s="21"/>
      <c r="V182" s="12"/>
      <c r="X182" s="22"/>
      <c r="Y182" s="22"/>
    </row>
    <row r="183" spans="1:25" s="20" customFormat="1" ht="45" x14ac:dyDescent="0.25">
      <c r="A183" s="13"/>
      <c r="B183" s="10" t="s">
        <v>1307</v>
      </c>
      <c r="C183" s="38" t="s">
        <v>4</v>
      </c>
      <c r="D183" s="58" t="s">
        <v>1274</v>
      </c>
      <c r="E183" s="12"/>
      <c r="F183" s="50"/>
      <c r="G183" s="11"/>
      <c r="H183" s="4"/>
      <c r="I183" s="4"/>
      <c r="J183" s="11"/>
      <c r="K183" s="4"/>
      <c r="L183" s="4"/>
      <c r="M183" s="4"/>
      <c r="N183" s="4"/>
      <c r="O183" s="4"/>
      <c r="P183" s="4"/>
      <c r="Q183" s="11"/>
      <c r="R183" s="11"/>
      <c r="S183" s="11"/>
      <c r="T183" s="4"/>
      <c r="U183" s="21"/>
      <c r="V183" s="12"/>
      <c r="X183" s="22"/>
      <c r="Y183" s="22"/>
    </row>
    <row r="184" spans="1:25" s="20" customFormat="1" ht="45" x14ac:dyDescent="0.25">
      <c r="A184" s="13"/>
      <c r="B184" s="10" t="s">
        <v>1306</v>
      </c>
      <c r="C184" s="38" t="s">
        <v>4</v>
      </c>
      <c r="D184" s="58" t="s">
        <v>1274</v>
      </c>
      <c r="E184" s="12"/>
      <c r="F184" s="50"/>
      <c r="G184" s="11"/>
      <c r="H184" s="4"/>
      <c r="I184" s="4"/>
      <c r="J184" s="11"/>
      <c r="K184" s="4"/>
      <c r="L184" s="4"/>
      <c r="M184" s="4"/>
      <c r="N184" s="4"/>
      <c r="O184" s="4"/>
      <c r="P184" s="4"/>
      <c r="Q184" s="11"/>
      <c r="R184" s="11"/>
      <c r="S184" s="11"/>
      <c r="T184" s="4"/>
      <c r="U184" s="21"/>
      <c r="V184" s="12"/>
      <c r="X184" s="22"/>
      <c r="Y184" s="22"/>
    </row>
    <row r="185" spans="1:25" s="20" customFormat="1" ht="45" x14ac:dyDescent="0.25">
      <c r="A185" s="13"/>
      <c r="B185" s="10" t="s">
        <v>1305</v>
      </c>
      <c r="C185" s="38" t="s">
        <v>4</v>
      </c>
      <c r="D185" s="58" t="s">
        <v>1274</v>
      </c>
      <c r="E185" s="12"/>
      <c r="F185" s="50"/>
      <c r="G185" s="11"/>
      <c r="H185" s="4"/>
      <c r="I185" s="4"/>
      <c r="J185" s="11"/>
      <c r="K185" s="4"/>
      <c r="L185" s="4"/>
      <c r="M185" s="4"/>
      <c r="N185" s="4"/>
      <c r="O185" s="4"/>
      <c r="P185" s="4"/>
      <c r="Q185" s="11"/>
      <c r="R185" s="11"/>
      <c r="S185" s="11"/>
      <c r="T185" s="4"/>
      <c r="U185" s="21"/>
      <c r="V185" s="12"/>
      <c r="X185" s="22"/>
      <c r="Y185" s="22"/>
    </row>
    <row r="186" spans="1:25" s="20" customFormat="1" ht="45" x14ac:dyDescent="0.25">
      <c r="A186" s="13"/>
      <c r="B186" s="10" t="s">
        <v>1304</v>
      </c>
      <c r="C186" s="38" t="s">
        <v>4</v>
      </c>
      <c r="D186" s="58" t="s">
        <v>1274</v>
      </c>
      <c r="E186" s="12"/>
      <c r="F186" s="50"/>
      <c r="G186" s="11"/>
      <c r="H186" s="4"/>
      <c r="I186" s="4"/>
      <c r="J186" s="11"/>
      <c r="K186" s="4"/>
      <c r="L186" s="4"/>
      <c r="M186" s="4"/>
      <c r="N186" s="4"/>
      <c r="O186" s="4"/>
      <c r="P186" s="4"/>
      <c r="Q186" s="11"/>
      <c r="R186" s="11"/>
      <c r="S186" s="11"/>
      <c r="T186" s="4"/>
      <c r="U186" s="21"/>
      <c r="V186" s="12"/>
      <c r="X186" s="22"/>
      <c r="Y186" s="22"/>
    </row>
    <row r="187" spans="1:25" s="20" customFormat="1" ht="45" x14ac:dyDescent="0.25">
      <c r="A187" s="13"/>
      <c r="B187" s="10" t="s">
        <v>1303</v>
      </c>
      <c r="C187" s="38" t="s">
        <v>4</v>
      </c>
      <c r="D187" s="58" t="s">
        <v>1274</v>
      </c>
      <c r="E187" s="12"/>
      <c r="F187" s="50"/>
      <c r="G187" s="11"/>
      <c r="H187" s="4"/>
      <c r="I187" s="4"/>
      <c r="J187" s="11"/>
      <c r="K187" s="4"/>
      <c r="L187" s="4"/>
      <c r="M187" s="4"/>
      <c r="N187" s="4"/>
      <c r="O187" s="4"/>
      <c r="P187" s="4"/>
      <c r="Q187" s="11"/>
      <c r="R187" s="11"/>
      <c r="S187" s="11"/>
      <c r="T187" s="4"/>
      <c r="U187" s="21"/>
      <c r="V187" s="12"/>
      <c r="X187" s="22"/>
      <c r="Y187" s="22"/>
    </row>
    <row r="188" spans="1:25" s="20" customFormat="1" ht="45" x14ac:dyDescent="0.25">
      <c r="A188" s="13"/>
      <c r="B188" s="10" t="s">
        <v>1302</v>
      </c>
      <c r="C188" s="38" t="s">
        <v>4</v>
      </c>
      <c r="D188" s="58" t="s">
        <v>1274</v>
      </c>
      <c r="E188" s="12"/>
      <c r="F188" s="50"/>
      <c r="G188" s="11"/>
      <c r="H188" s="4"/>
      <c r="I188" s="4"/>
      <c r="J188" s="11"/>
      <c r="K188" s="4"/>
      <c r="L188" s="4"/>
      <c r="M188" s="4"/>
      <c r="N188" s="4"/>
      <c r="O188" s="4"/>
      <c r="P188" s="4"/>
      <c r="Q188" s="11"/>
      <c r="R188" s="11"/>
      <c r="S188" s="11"/>
      <c r="T188" s="4"/>
      <c r="U188" s="21"/>
      <c r="V188" s="12"/>
      <c r="X188" s="22"/>
      <c r="Y188" s="22"/>
    </row>
    <row r="189" spans="1:25" s="20" customFormat="1" ht="45" x14ac:dyDescent="0.25">
      <c r="A189" s="13"/>
      <c r="B189" s="10" t="s">
        <v>1301</v>
      </c>
      <c r="C189" s="38" t="s">
        <v>4</v>
      </c>
      <c r="D189" s="58" t="s">
        <v>1274</v>
      </c>
      <c r="E189" s="12"/>
      <c r="F189" s="50"/>
      <c r="G189" s="11"/>
      <c r="H189" s="4"/>
      <c r="I189" s="4"/>
      <c r="J189" s="11"/>
      <c r="K189" s="4"/>
      <c r="L189" s="4"/>
      <c r="M189" s="4"/>
      <c r="N189" s="4"/>
      <c r="O189" s="4"/>
      <c r="P189" s="4"/>
      <c r="Q189" s="11"/>
      <c r="R189" s="11"/>
      <c r="S189" s="11"/>
      <c r="T189" s="4"/>
      <c r="U189" s="21"/>
      <c r="V189" s="12"/>
      <c r="X189" s="22"/>
      <c r="Y189" s="22"/>
    </row>
    <row r="190" spans="1:25" s="20" customFormat="1" ht="45" x14ac:dyDescent="0.25">
      <c r="A190" s="13"/>
      <c r="B190" s="10" t="s">
        <v>1300</v>
      </c>
      <c r="C190" s="38" t="s">
        <v>4</v>
      </c>
      <c r="D190" s="58" t="s">
        <v>1274</v>
      </c>
      <c r="E190" s="12"/>
      <c r="F190" s="50"/>
      <c r="G190" s="11"/>
      <c r="H190" s="4"/>
      <c r="I190" s="4"/>
      <c r="J190" s="11"/>
      <c r="K190" s="4"/>
      <c r="L190" s="4"/>
      <c r="M190" s="4"/>
      <c r="N190" s="4"/>
      <c r="O190" s="4"/>
      <c r="P190" s="4"/>
      <c r="Q190" s="11"/>
      <c r="R190" s="11"/>
      <c r="S190" s="11"/>
      <c r="T190" s="4"/>
      <c r="U190" s="21"/>
      <c r="V190" s="12"/>
      <c r="X190" s="22"/>
      <c r="Y190" s="22"/>
    </row>
    <row r="191" spans="1:25" s="20" customFormat="1" ht="45" x14ac:dyDescent="0.25">
      <c r="A191" s="13"/>
      <c r="B191" s="10" t="s">
        <v>1299</v>
      </c>
      <c r="C191" s="38" t="s">
        <v>4</v>
      </c>
      <c r="D191" s="58" t="s">
        <v>1274</v>
      </c>
      <c r="E191" s="12"/>
      <c r="F191" s="50"/>
      <c r="G191" s="11"/>
      <c r="H191" s="4"/>
      <c r="I191" s="4"/>
      <c r="J191" s="11"/>
      <c r="K191" s="4"/>
      <c r="L191" s="4"/>
      <c r="M191" s="4"/>
      <c r="N191" s="4"/>
      <c r="O191" s="4"/>
      <c r="P191" s="4"/>
      <c r="Q191" s="11"/>
      <c r="R191" s="11"/>
      <c r="S191" s="11"/>
      <c r="T191" s="4"/>
      <c r="U191" s="21"/>
      <c r="V191" s="12"/>
      <c r="X191" s="22"/>
      <c r="Y191" s="22"/>
    </row>
    <row r="192" spans="1:25" s="20" customFormat="1" ht="45" x14ac:dyDescent="0.25">
      <c r="A192" s="13"/>
      <c r="B192" s="10" t="s">
        <v>1298</v>
      </c>
      <c r="C192" s="38" t="s">
        <v>4</v>
      </c>
      <c r="D192" s="58" t="s">
        <v>1274</v>
      </c>
      <c r="E192" s="12"/>
      <c r="F192" s="50"/>
      <c r="G192" s="11"/>
      <c r="H192" s="4"/>
      <c r="I192" s="4"/>
      <c r="J192" s="11"/>
      <c r="K192" s="4"/>
      <c r="L192" s="4"/>
      <c r="M192" s="4"/>
      <c r="N192" s="4"/>
      <c r="O192" s="4"/>
      <c r="P192" s="4"/>
      <c r="Q192" s="11"/>
      <c r="R192" s="11"/>
      <c r="S192" s="11"/>
      <c r="T192" s="4"/>
      <c r="U192" s="21"/>
      <c r="V192" s="12"/>
      <c r="X192" s="22"/>
      <c r="Y192" s="22"/>
    </row>
    <row r="193" spans="1:25" s="20" customFormat="1" ht="45" x14ac:dyDescent="0.25">
      <c r="A193" s="13"/>
      <c r="B193" s="10" t="s">
        <v>1297</v>
      </c>
      <c r="C193" s="38" t="s">
        <v>4</v>
      </c>
      <c r="D193" s="58" t="s">
        <v>1274</v>
      </c>
      <c r="E193" s="12"/>
      <c r="F193" s="50"/>
      <c r="G193" s="11"/>
      <c r="H193" s="4"/>
      <c r="I193" s="4"/>
      <c r="J193" s="11"/>
      <c r="K193" s="4"/>
      <c r="L193" s="4"/>
      <c r="M193" s="4"/>
      <c r="N193" s="4"/>
      <c r="O193" s="4"/>
      <c r="P193" s="4"/>
      <c r="Q193" s="11"/>
      <c r="R193" s="11"/>
      <c r="S193" s="11"/>
      <c r="T193" s="4"/>
      <c r="U193" s="21"/>
      <c r="V193" s="12"/>
      <c r="X193" s="22"/>
      <c r="Y193" s="22"/>
    </row>
    <row r="194" spans="1:25" s="20" customFormat="1" x14ac:dyDescent="0.25">
      <c r="A194" s="32" t="s">
        <v>28</v>
      </c>
      <c r="B194" s="33" t="s">
        <v>166</v>
      </c>
      <c r="C194" s="36"/>
      <c r="D194" s="36"/>
      <c r="E194" s="12"/>
      <c r="F194" s="48"/>
      <c r="G194" s="11"/>
      <c r="H194" s="4"/>
      <c r="I194" s="4"/>
      <c r="J194" s="11"/>
      <c r="K194" s="4"/>
      <c r="L194" s="4"/>
      <c r="M194" s="4"/>
      <c r="N194" s="4"/>
      <c r="O194" s="4"/>
      <c r="P194" s="4"/>
      <c r="Q194" s="11" t="e">
        <f>MIN(K194,M194,N194,O194,P194,J194,I194,H194,G194,F194,E194,#REF!,L194)</f>
        <v>#REF!</v>
      </c>
      <c r="R194" s="11" t="e">
        <f>Q194-#REF!</f>
        <v>#REF!</v>
      </c>
      <c r="S194" s="11" t="e">
        <f t="shared" si="13"/>
        <v>#REF!</v>
      </c>
      <c r="T194" s="4"/>
      <c r="U194" s="21" t="e">
        <f t="shared" si="15"/>
        <v>#REF!</v>
      </c>
      <c r="V194" s="13"/>
      <c r="X194" s="22" t="e">
        <f t="shared" si="14"/>
        <v>#DIV/0!</v>
      </c>
      <c r="Y194" s="22" t="e">
        <f>X194-#REF!</f>
        <v>#DIV/0!</v>
      </c>
    </row>
    <row r="195" spans="1:25" s="20" customFormat="1" ht="30" x14ac:dyDescent="0.25">
      <c r="A195" s="13"/>
      <c r="B195" s="10" t="s">
        <v>1348</v>
      </c>
      <c r="C195" s="38" t="s">
        <v>4</v>
      </c>
      <c r="D195" s="58" t="s">
        <v>1274</v>
      </c>
      <c r="E195" s="12"/>
      <c r="F195" s="50"/>
      <c r="G195" s="11"/>
      <c r="H195" s="11"/>
      <c r="I195" s="4"/>
      <c r="J195" s="11">
        <v>35785.042372881355</v>
      </c>
      <c r="K195" s="4"/>
      <c r="L195" s="4"/>
      <c r="M195" s="4"/>
      <c r="N195" s="4"/>
      <c r="O195" s="4"/>
      <c r="P195" s="4"/>
      <c r="Q195" s="11" t="e">
        <f>MIN(K195,M195,N195,O195,P195,J195,I195,H195,G195,F195,E195,#REF!,L195)</f>
        <v>#REF!</v>
      </c>
      <c r="R195" s="11" t="e">
        <f>Q195-#REF!</f>
        <v>#REF!</v>
      </c>
      <c r="S195" s="11" t="e">
        <f t="shared" si="13"/>
        <v>#REF!</v>
      </c>
      <c r="T195" s="11">
        <v>56554.822033898308</v>
      </c>
      <c r="U195" s="21" t="e">
        <f t="shared" si="15"/>
        <v>#REF!</v>
      </c>
      <c r="V195" s="12" t="s">
        <v>1234</v>
      </c>
      <c r="W195" s="20">
        <f>COUNT(L195,M195,N195,F195,J195,I195,H195,G195,#REF!,E195,#REF!)</f>
        <v>1</v>
      </c>
      <c r="X195" s="22">
        <f t="shared" si="14"/>
        <v>35785.042372881355</v>
      </c>
      <c r="Y195" s="22" t="e">
        <f>X195-#REF!</f>
        <v>#REF!</v>
      </c>
    </row>
    <row r="196" spans="1:25" s="20" customFormat="1" ht="30" x14ac:dyDescent="0.25">
      <c r="A196" s="13"/>
      <c r="B196" s="10" t="s">
        <v>1349</v>
      </c>
      <c r="C196" s="38" t="s">
        <v>4</v>
      </c>
      <c r="D196" s="58" t="s">
        <v>1274</v>
      </c>
      <c r="E196" s="12"/>
      <c r="F196" s="50"/>
      <c r="G196" s="11"/>
      <c r="H196" s="11"/>
      <c r="I196" s="4"/>
      <c r="J196" s="11"/>
      <c r="K196" s="4"/>
      <c r="L196" s="4"/>
      <c r="M196" s="4"/>
      <c r="N196" s="4"/>
      <c r="O196" s="4"/>
      <c r="P196" s="4"/>
      <c r="Q196" s="11"/>
      <c r="R196" s="11"/>
      <c r="S196" s="11"/>
      <c r="T196" s="11"/>
      <c r="U196" s="21"/>
      <c r="V196" s="12"/>
      <c r="X196" s="22"/>
      <c r="Y196" s="22"/>
    </row>
    <row r="197" spans="1:25" s="20" customFormat="1" ht="30" x14ac:dyDescent="0.25">
      <c r="A197" s="13" t="s">
        <v>1354</v>
      </c>
      <c r="B197" s="10" t="s">
        <v>1350</v>
      </c>
      <c r="C197" s="38" t="s">
        <v>4</v>
      </c>
      <c r="D197" s="58" t="s">
        <v>1274</v>
      </c>
      <c r="E197" s="12"/>
      <c r="F197" s="50"/>
      <c r="G197" s="11">
        <v>28827</v>
      </c>
      <c r="H197" s="11"/>
      <c r="I197" s="4"/>
      <c r="J197" s="11">
        <v>28686.813559322036</v>
      </c>
      <c r="K197" s="4"/>
      <c r="L197" s="4"/>
      <c r="M197" s="4"/>
      <c r="N197" s="4"/>
      <c r="O197" s="4"/>
      <c r="P197" s="4"/>
      <c r="Q197" s="11" t="e">
        <f>MIN(K197,M197,N197,O197,P197,J197,I197,H197,G197,F197,E197,#REF!,L197)</f>
        <v>#REF!</v>
      </c>
      <c r="R197" s="11" t="e">
        <f>Q197-#REF!</f>
        <v>#REF!</v>
      </c>
      <c r="S197" s="11" t="e">
        <f t="shared" si="13"/>
        <v>#REF!</v>
      </c>
      <c r="T197" s="11">
        <v>45337.627118644072</v>
      </c>
      <c r="U197" s="21" t="e">
        <f t="shared" si="15"/>
        <v>#REF!</v>
      </c>
      <c r="V197" s="12" t="s">
        <v>1234</v>
      </c>
      <c r="W197" s="20">
        <f>COUNT(L197,M197,N197,F197,J197,I197,H197,G197,#REF!,E197,#REF!)</f>
        <v>2</v>
      </c>
      <c r="X197" s="22">
        <f t="shared" si="14"/>
        <v>28756.906779661018</v>
      </c>
      <c r="Y197" s="22" t="e">
        <f>X197-#REF!</f>
        <v>#REF!</v>
      </c>
    </row>
    <row r="198" spans="1:25" s="20" customFormat="1" ht="30" x14ac:dyDescent="0.25">
      <c r="A198" s="13"/>
      <c r="B198" s="10" t="s">
        <v>1353</v>
      </c>
      <c r="C198" s="38" t="s">
        <v>4</v>
      </c>
      <c r="D198" s="58" t="s">
        <v>1274</v>
      </c>
      <c r="E198" s="12"/>
      <c r="F198" s="50"/>
      <c r="G198" s="11">
        <v>21903</v>
      </c>
      <c r="H198" s="11"/>
      <c r="I198" s="4"/>
      <c r="J198" s="11">
        <v>33432.161016949154</v>
      </c>
      <c r="K198" s="4"/>
      <c r="L198" s="4"/>
      <c r="M198" s="4"/>
      <c r="N198" s="4"/>
      <c r="O198" s="4"/>
      <c r="P198" s="4"/>
      <c r="Q198" s="11" t="e">
        <f>MIN(K198,M198,N198,O198,P198,J198,I198,H198,G198,F198,E198,#REF!,L198)</f>
        <v>#REF!</v>
      </c>
      <c r="R198" s="11" t="e">
        <f>Q198-#REF!</f>
        <v>#REF!</v>
      </c>
      <c r="S198" s="11" t="e">
        <f t="shared" si="13"/>
        <v>#REF!</v>
      </c>
      <c r="T198" s="11">
        <v>34003.372881355936</v>
      </c>
      <c r="U198" s="21" t="e">
        <f t="shared" si="15"/>
        <v>#REF!</v>
      </c>
      <c r="V198" s="12" t="s">
        <v>1234</v>
      </c>
      <c r="W198" s="20">
        <f>COUNT(L198,M198,N198,F198,J198,I198,H198,G198,#REF!,E198,#REF!)</f>
        <v>2</v>
      </c>
      <c r="X198" s="22">
        <f t="shared" si="14"/>
        <v>27667.580508474577</v>
      </c>
      <c r="Y198" s="22" t="e">
        <f>X198-#REF!</f>
        <v>#REF!</v>
      </c>
    </row>
    <row r="199" spans="1:25" s="20" customFormat="1" ht="30" x14ac:dyDescent="0.25">
      <c r="A199" s="13"/>
      <c r="B199" s="10" t="s">
        <v>1351</v>
      </c>
      <c r="C199" s="38" t="s">
        <v>4</v>
      </c>
      <c r="D199" s="58" t="s">
        <v>1274</v>
      </c>
      <c r="E199" s="12"/>
      <c r="F199" s="50"/>
      <c r="G199" s="11">
        <v>14570</v>
      </c>
      <c r="H199" s="11"/>
      <c r="I199" s="4"/>
      <c r="J199" s="11">
        <v>16716.77966101695</v>
      </c>
      <c r="K199" s="4"/>
      <c r="L199" s="4"/>
      <c r="M199" s="4"/>
      <c r="N199" s="4"/>
      <c r="O199" s="4"/>
      <c r="P199" s="4"/>
      <c r="Q199" s="11" t="e">
        <f>MIN(K199,M199,N199,O199,P199,J199,I199,H199,G199,F199,E199,#REF!,L199)</f>
        <v>#REF!</v>
      </c>
      <c r="R199" s="11" t="e">
        <f>Q199-#REF!</f>
        <v>#REF!</v>
      </c>
      <c r="S199" s="11" t="e">
        <f t="shared" si="13"/>
        <v>#REF!</v>
      </c>
      <c r="T199" s="11">
        <v>17001.737288135595</v>
      </c>
      <c r="U199" s="21" t="e">
        <f t="shared" si="15"/>
        <v>#REF!</v>
      </c>
      <c r="V199" s="12" t="s">
        <v>1234</v>
      </c>
      <c r="W199" s="20">
        <f>COUNT(L199,M199,N199,F199,J199,I199,H199,G199,#REF!,E199,#REF!)</f>
        <v>2</v>
      </c>
      <c r="X199" s="22">
        <f t="shared" si="14"/>
        <v>15643.389830508475</v>
      </c>
      <c r="Y199" s="22" t="e">
        <f>X199-#REF!</f>
        <v>#REF!</v>
      </c>
    </row>
    <row r="200" spans="1:25" s="20" customFormat="1" ht="30" x14ac:dyDescent="0.25">
      <c r="A200" s="13"/>
      <c r="B200" s="10" t="s">
        <v>1352</v>
      </c>
      <c r="C200" s="38" t="s">
        <v>4</v>
      </c>
      <c r="D200" s="58" t="s">
        <v>1274</v>
      </c>
      <c r="E200" s="12"/>
      <c r="F200" s="50"/>
      <c r="G200" s="11"/>
      <c r="H200" s="4"/>
      <c r="I200" s="4"/>
      <c r="J200" s="11"/>
      <c r="K200" s="4"/>
      <c r="L200" s="4"/>
      <c r="M200" s="4"/>
      <c r="N200" s="4"/>
      <c r="O200" s="4"/>
      <c r="P200" s="4"/>
      <c r="Q200" s="11" t="e">
        <f>MIN(K200,M200,N200,O200,P200,J200,I200,H200,G200,F200,E200,#REF!,L200)</f>
        <v>#REF!</v>
      </c>
      <c r="R200" s="11" t="e">
        <f>Q200-#REF!</f>
        <v>#REF!</v>
      </c>
      <c r="S200" s="11" t="e">
        <f t="shared" si="13"/>
        <v>#REF!</v>
      </c>
      <c r="T200" s="11">
        <v>39474</v>
      </c>
      <c r="U200" s="21" t="e">
        <f t="shared" si="15"/>
        <v>#REF!</v>
      </c>
      <c r="V200" s="12" t="s">
        <v>6</v>
      </c>
      <c r="W200" s="20">
        <f>COUNT(L200,M200,N200,F200,J200,I200,H200,G200,#REF!,E200,#REF!)</f>
        <v>0</v>
      </c>
      <c r="X200" s="22" t="e">
        <f t="shared" si="14"/>
        <v>#DIV/0!</v>
      </c>
      <c r="Y200" s="22" t="e">
        <f>X200-#REF!</f>
        <v>#DIV/0!</v>
      </c>
    </row>
    <row r="201" spans="1:25" s="20" customFormat="1" ht="30" x14ac:dyDescent="0.25">
      <c r="A201" s="13"/>
      <c r="B201" s="10" t="s">
        <v>1356</v>
      </c>
      <c r="C201" s="38" t="s">
        <v>4</v>
      </c>
      <c r="D201" s="58" t="s">
        <v>1274</v>
      </c>
      <c r="E201" s="12"/>
      <c r="F201" s="50"/>
      <c r="G201" s="11"/>
      <c r="H201" s="4"/>
      <c r="I201" s="4"/>
      <c r="J201" s="11"/>
      <c r="K201" s="4"/>
      <c r="L201" s="4"/>
      <c r="M201" s="4"/>
      <c r="N201" s="4"/>
      <c r="O201" s="4"/>
      <c r="P201" s="4"/>
      <c r="Q201" s="11" t="e">
        <f>MIN(K201,M201,N201,O201,P201,J201,I201,H201,G201,F201,E201,#REF!,L201)</f>
        <v>#REF!</v>
      </c>
      <c r="R201" s="11" t="e">
        <f>Q201-#REF!</f>
        <v>#REF!</v>
      </c>
      <c r="S201" s="11" t="e">
        <f t="shared" si="13"/>
        <v>#REF!</v>
      </c>
      <c r="T201" s="11">
        <v>24990.000000000004</v>
      </c>
      <c r="U201" s="21" t="e">
        <f t="shared" si="15"/>
        <v>#REF!</v>
      </c>
      <c r="V201" s="12" t="s">
        <v>6</v>
      </c>
      <c r="W201" s="20">
        <f>COUNT(L201,M201,N201,F201,J201,I201,H201,G201,#REF!,E201,#REF!)</f>
        <v>0</v>
      </c>
      <c r="X201" s="22" t="e">
        <f t="shared" si="14"/>
        <v>#DIV/0!</v>
      </c>
      <c r="Y201" s="22" t="e">
        <f>X201-#REF!</f>
        <v>#DIV/0!</v>
      </c>
    </row>
    <row r="202" spans="1:25" s="20" customFormat="1" ht="30" x14ac:dyDescent="0.25">
      <c r="A202" s="13"/>
      <c r="B202" s="10" t="s">
        <v>1355</v>
      </c>
      <c r="C202" s="38" t="s">
        <v>4</v>
      </c>
      <c r="D202" s="58" t="s">
        <v>1274</v>
      </c>
      <c r="E202" s="12"/>
      <c r="F202" s="50"/>
      <c r="G202" s="11"/>
      <c r="H202" s="11"/>
      <c r="I202" s="4"/>
      <c r="J202" s="11"/>
      <c r="K202" s="4"/>
      <c r="L202" s="4"/>
      <c r="M202" s="4"/>
      <c r="N202" s="4"/>
      <c r="O202" s="4"/>
      <c r="P202" s="4"/>
      <c r="Q202" s="11" t="e">
        <f>MIN(K202,M202,N202,O202,P202,J202,I202,H202,G202,F202,E202,#REF!,L202)</f>
        <v>#REF!</v>
      </c>
      <c r="R202" s="11" t="e">
        <f>Q202-#REF!</f>
        <v>#REF!</v>
      </c>
      <c r="S202" s="11" t="e">
        <f t="shared" si="13"/>
        <v>#REF!</v>
      </c>
      <c r="T202" s="4">
        <v>16064.41</v>
      </c>
      <c r="U202" s="21" t="e">
        <f t="shared" si="15"/>
        <v>#REF!</v>
      </c>
      <c r="V202" s="12" t="s">
        <v>6</v>
      </c>
      <c r="W202" s="20">
        <f>COUNT(L202,M202,N202,F202,J202,I202,H202,G202,#REF!,E202,#REF!)</f>
        <v>0</v>
      </c>
      <c r="X202" s="22" t="e">
        <f t="shared" si="14"/>
        <v>#DIV/0!</v>
      </c>
      <c r="Y202" s="22" t="e">
        <f>X202-#REF!</f>
        <v>#DIV/0!</v>
      </c>
    </row>
    <row r="203" spans="1:25" s="20" customFormat="1" ht="30" x14ac:dyDescent="0.25">
      <c r="A203" s="13"/>
      <c r="B203" s="10" t="s">
        <v>1321</v>
      </c>
      <c r="C203" s="38" t="s">
        <v>4</v>
      </c>
      <c r="D203" s="58" t="s">
        <v>1274</v>
      </c>
      <c r="E203" s="12"/>
      <c r="F203" s="50"/>
      <c r="G203" s="11">
        <v>11926</v>
      </c>
      <c r="H203" s="11"/>
      <c r="I203" s="4"/>
      <c r="J203" s="11">
        <v>13372.864406779661</v>
      </c>
      <c r="K203" s="4"/>
      <c r="L203" s="4"/>
      <c r="M203" s="4"/>
      <c r="N203" s="4"/>
      <c r="O203" s="4"/>
      <c r="P203" s="4"/>
      <c r="Q203" s="11" t="e">
        <f>MIN(K203,M203,N203,O203,P203,J203,I203,H203,G203,F203,E203,#REF!,L203)</f>
        <v>#REF!</v>
      </c>
      <c r="R203" s="11" t="e">
        <f>Q203-#REF!</f>
        <v>#REF!</v>
      </c>
      <c r="S203" s="11" t="e">
        <f t="shared" si="13"/>
        <v>#REF!</v>
      </c>
      <c r="T203" s="4">
        <v>11926</v>
      </c>
      <c r="U203" s="21" t="e">
        <f t="shared" si="15"/>
        <v>#REF!</v>
      </c>
      <c r="V203" s="12" t="s">
        <v>7</v>
      </c>
      <c r="W203" s="20">
        <f>COUNT(L203,M203,N203,F203,J203,I203,H203,G203,#REF!,E203,#REF!)</f>
        <v>2</v>
      </c>
      <c r="X203" s="22">
        <f t="shared" si="14"/>
        <v>12649.432203389832</v>
      </c>
      <c r="Y203" s="22" t="e">
        <f>X203-#REF!</f>
        <v>#REF!</v>
      </c>
    </row>
    <row r="204" spans="1:25" s="20" customFormat="1" ht="45" x14ac:dyDescent="0.25">
      <c r="A204" s="13"/>
      <c r="B204" s="10" t="s">
        <v>1322</v>
      </c>
      <c r="C204" s="38" t="s">
        <v>4</v>
      </c>
      <c r="D204" s="58" t="s">
        <v>1274</v>
      </c>
      <c r="E204" s="12"/>
      <c r="F204" s="50"/>
      <c r="G204" s="11">
        <v>850</v>
      </c>
      <c r="H204" s="4"/>
      <c r="I204" s="15">
        <v>2133.0508474576272</v>
      </c>
      <c r="J204" s="11"/>
      <c r="K204" s="4"/>
      <c r="L204" s="4"/>
      <c r="M204" s="4"/>
      <c r="N204" s="4"/>
      <c r="O204" s="4"/>
      <c r="P204" s="4"/>
      <c r="Q204" s="11" t="e">
        <f>MIN(K204,M204,N204,O204,P204,J204,I204,H204,G204,F204,E204,#REF!,L204)</f>
        <v>#REF!</v>
      </c>
      <c r="R204" s="11" t="e">
        <f>Q204-#REF!</f>
        <v>#REF!</v>
      </c>
      <c r="S204" s="11" t="e">
        <f t="shared" si="13"/>
        <v>#REF!</v>
      </c>
      <c r="T204" s="11" t="e">
        <f>Q204</f>
        <v>#REF!</v>
      </c>
      <c r="U204" s="21" t="e">
        <f t="shared" si="15"/>
        <v>#REF!</v>
      </c>
      <c r="V204" s="12" t="s">
        <v>7</v>
      </c>
      <c r="W204" s="20">
        <f>COUNT(L204,M204,N204,F204,J204,I204,H204,G204,#REF!,E204,#REF!)</f>
        <v>2</v>
      </c>
      <c r="X204" s="22">
        <f t="shared" si="14"/>
        <v>1491.5254237288136</v>
      </c>
      <c r="Y204" s="22" t="e">
        <f>X204-#REF!</f>
        <v>#REF!</v>
      </c>
    </row>
    <row r="205" spans="1:25" s="20" customFormat="1" ht="45" x14ac:dyDescent="0.25">
      <c r="A205" s="13"/>
      <c r="B205" s="10" t="s">
        <v>1323</v>
      </c>
      <c r="C205" s="38" t="s">
        <v>4</v>
      </c>
      <c r="D205" s="58" t="s">
        <v>1274</v>
      </c>
      <c r="E205" s="12"/>
      <c r="F205" s="50"/>
      <c r="G205" s="11">
        <v>970</v>
      </c>
      <c r="H205" s="4"/>
      <c r="I205" s="15">
        <v>2133.0508474576272</v>
      </c>
      <c r="J205" s="11"/>
      <c r="K205" s="4"/>
      <c r="L205" s="4"/>
      <c r="M205" s="4"/>
      <c r="N205" s="4"/>
      <c r="O205" s="4"/>
      <c r="P205" s="4"/>
      <c r="Q205" s="11" t="e">
        <f>MIN(K205,M205,N205,O205,P205,J205,I205,H205,G205,F205,E205,#REF!,L205)</f>
        <v>#REF!</v>
      </c>
      <c r="R205" s="11" t="e">
        <f>Q205-#REF!</f>
        <v>#REF!</v>
      </c>
      <c r="S205" s="11" t="e">
        <f t="shared" si="13"/>
        <v>#REF!</v>
      </c>
      <c r="T205" s="11" t="e">
        <f t="shared" ref="T205:T208" si="16">Q205</f>
        <v>#REF!</v>
      </c>
      <c r="U205" s="21" t="e">
        <f t="shared" si="15"/>
        <v>#REF!</v>
      </c>
      <c r="V205" s="12" t="s">
        <v>7</v>
      </c>
      <c r="W205" s="20">
        <f>COUNT(L205,M205,N205,F205,J205,I205,H205,G205,#REF!,E205,#REF!)</f>
        <v>2</v>
      </c>
      <c r="X205" s="22">
        <f t="shared" si="14"/>
        <v>1551.5254237288136</v>
      </c>
      <c r="Y205" s="22" t="e">
        <f>X205-#REF!</f>
        <v>#REF!</v>
      </c>
    </row>
    <row r="206" spans="1:25" s="20" customFormat="1" ht="45" x14ac:dyDescent="0.25">
      <c r="A206" s="13"/>
      <c r="B206" s="10" t="s">
        <v>1324</v>
      </c>
      <c r="C206" s="38" t="s">
        <v>4</v>
      </c>
      <c r="D206" s="58" t="s">
        <v>1274</v>
      </c>
      <c r="E206" s="12"/>
      <c r="F206" s="50"/>
      <c r="G206" s="11">
        <v>1055</v>
      </c>
      <c r="H206" s="4"/>
      <c r="I206" s="15">
        <v>5044.0677966101694</v>
      </c>
      <c r="J206" s="11"/>
      <c r="K206" s="4"/>
      <c r="L206" s="4"/>
      <c r="M206" s="4"/>
      <c r="N206" s="4"/>
      <c r="O206" s="4"/>
      <c r="P206" s="4"/>
      <c r="Q206" s="11" t="e">
        <f>MIN(K206,M206,N206,O206,P206,J206,I206,H206,G206,F206,E206,#REF!,L206)</f>
        <v>#REF!</v>
      </c>
      <c r="R206" s="11" t="e">
        <f>Q206-#REF!</f>
        <v>#REF!</v>
      </c>
      <c r="S206" s="11" t="e">
        <f t="shared" si="13"/>
        <v>#REF!</v>
      </c>
      <c r="T206" s="11" t="e">
        <f t="shared" si="16"/>
        <v>#REF!</v>
      </c>
      <c r="U206" s="21" t="e">
        <f t="shared" si="15"/>
        <v>#REF!</v>
      </c>
      <c r="V206" s="12" t="s">
        <v>7</v>
      </c>
      <c r="W206" s="20">
        <f>COUNT(L206,M206,N206,F206,J206,I206,H206,G206,#REF!,E206,#REF!)</f>
        <v>2</v>
      </c>
      <c r="X206" s="22">
        <f t="shared" si="14"/>
        <v>3049.5338983050847</v>
      </c>
      <c r="Y206" s="22" t="e">
        <f>X206-#REF!</f>
        <v>#REF!</v>
      </c>
    </row>
    <row r="207" spans="1:25" s="20" customFormat="1" ht="45" x14ac:dyDescent="0.25">
      <c r="A207" s="13"/>
      <c r="B207" s="10" t="s">
        <v>1325</v>
      </c>
      <c r="C207" s="38" t="s">
        <v>4</v>
      </c>
      <c r="D207" s="58" t="s">
        <v>1274</v>
      </c>
      <c r="E207" s="12"/>
      <c r="F207" s="50"/>
      <c r="G207" s="11">
        <v>1573</v>
      </c>
      <c r="H207" s="4"/>
      <c r="I207" s="15">
        <v>5044.0677966101694</v>
      </c>
      <c r="J207" s="11"/>
      <c r="K207" s="4"/>
      <c r="L207" s="4"/>
      <c r="M207" s="4"/>
      <c r="N207" s="4"/>
      <c r="O207" s="4"/>
      <c r="P207" s="4"/>
      <c r="Q207" s="11" t="e">
        <f>MIN(K207,M207,N207,O207,P207,J207,I207,H207,G207,F207,E207,#REF!,L207)</f>
        <v>#REF!</v>
      </c>
      <c r="R207" s="11" t="e">
        <f>Q207-#REF!</f>
        <v>#REF!</v>
      </c>
      <c r="S207" s="11" t="e">
        <f t="shared" si="13"/>
        <v>#REF!</v>
      </c>
      <c r="T207" s="11" t="e">
        <f t="shared" si="16"/>
        <v>#REF!</v>
      </c>
      <c r="U207" s="21" t="e">
        <f t="shared" si="15"/>
        <v>#REF!</v>
      </c>
      <c r="V207" s="12" t="s">
        <v>7</v>
      </c>
      <c r="W207" s="20">
        <f>COUNT(L207,M207,N207,F207,J207,I207,H207,G207,#REF!,E207,#REF!)</f>
        <v>2</v>
      </c>
      <c r="X207" s="22">
        <f t="shared" si="14"/>
        <v>3308.5338983050847</v>
      </c>
      <c r="Y207" s="22" t="e">
        <f>X207-#REF!</f>
        <v>#REF!</v>
      </c>
    </row>
    <row r="208" spans="1:25" s="20" customFormat="1" ht="45" x14ac:dyDescent="0.25">
      <c r="A208" s="13"/>
      <c r="B208" s="10" t="s">
        <v>1326</v>
      </c>
      <c r="C208" s="38" t="s">
        <v>4</v>
      </c>
      <c r="D208" s="58" t="s">
        <v>1274</v>
      </c>
      <c r="E208" s="12"/>
      <c r="F208" s="50"/>
      <c r="G208" s="11">
        <v>2621</v>
      </c>
      <c r="H208" s="4"/>
      <c r="I208" s="15">
        <v>5044.0677966101694</v>
      </c>
      <c r="J208" s="11"/>
      <c r="K208" s="4"/>
      <c r="L208" s="4"/>
      <c r="M208" s="4"/>
      <c r="N208" s="4"/>
      <c r="O208" s="4"/>
      <c r="P208" s="4"/>
      <c r="Q208" s="11" t="e">
        <f>MIN(K208,M208,N208,O208,P208,J208,I208,H208,G208,F208,E208,#REF!,L208)</f>
        <v>#REF!</v>
      </c>
      <c r="R208" s="11" t="e">
        <f>Q208-#REF!</f>
        <v>#REF!</v>
      </c>
      <c r="S208" s="11" t="e">
        <f t="shared" si="13"/>
        <v>#REF!</v>
      </c>
      <c r="T208" s="11" t="e">
        <f t="shared" si="16"/>
        <v>#REF!</v>
      </c>
      <c r="U208" s="21" t="e">
        <f t="shared" si="15"/>
        <v>#REF!</v>
      </c>
      <c r="V208" s="12" t="s">
        <v>7</v>
      </c>
      <c r="W208" s="20">
        <f>COUNT(L208,M208,N208,F208,J208,I208,H208,G208,#REF!,E208,#REF!)</f>
        <v>2</v>
      </c>
      <c r="X208" s="22">
        <f t="shared" si="14"/>
        <v>3832.5338983050847</v>
      </c>
      <c r="Y208" s="22" t="e">
        <f>X208-#REF!</f>
        <v>#REF!</v>
      </c>
    </row>
    <row r="209" spans="1:25" s="20" customFormat="1" ht="60" x14ac:dyDescent="0.25">
      <c r="A209" s="13"/>
      <c r="B209" s="10" t="s">
        <v>1327</v>
      </c>
      <c r="C209" s="38" t="s">
        <v>4</v>
      </c>
      <c r="D209" s="58" t="s">
        <v>1274</v>
      </c>
      <c r="E209" s="12"/>
      <c r="F209" s="50"/>
      <c r="G209" s="11"/>
      <c r="H209" s="4"/>
      <c r="I209" s="4"/>
      <c r="J209" s="11"/>
      <c r="K209" s="4"/>
      <c r="L209" s="4"/>
      <c r="M209" s="4"/>
      <c r="N209" s="4"/>
      <c r="O209" s="4"/>
      <c r="P209" s="4"/>
      <c r="Q209" s="11" t="e">
        <f>MIN(K209,M209,N209,O209,P209,J209,I209,H209,G209,F209,E209,#REF!,L209)</f>
        <v>#REF!</v>
      </c>
      <c r="R209" s="11" t="e">
        <f>Q209-#REF!</f>
        <v>#REF!</v>
      </c>
      <c r="S209" s="11" t="e">
        <f t="shared" si="13"/>
        <v>#REF!</v>
      </c>
      <c r="T209" s="11" t="e">
        <f>Q209</f>
        <v>#REF!</v>
      </c>
      <c r="U209" s="21" t="e">
        <f t="shared" si="15"/>
        <v>#REF!</v>
      </c>
      <c r="V209" s="12" t="s">
        <v>6</v>
      </c>
      <c r="W209" s="20">
        <f>COUNT(L209,M209,N209,F209,J209,I209,H209,G209,#REF!,E209,#REF!)</f>
        <v>0</v>
      </c>
      <c r="X209" s="22" t="e">
        <f t="shared" si="14"/>
        <v>#DIV/0!</v>
      </c>
      <c r="Y209" s="22" t="e">
        <f>X209-#REF!</f>
        <v>#DIV/0!</v>
      </c>
    </row>
    <row r="210" spans="1:25" s="20" customFormat="1" x14ac:dyDescent="0.25">
      <c r="A210" s="32" t="s">
        <v>29</v>
      </c>
      <c r="B210" s="33" t="s">
        <v>167</v>
      </c>
      <c r="C210" s="36"/>
      <c r="D210" s="36"/>
      <c r="E210" s="12"/>
      <c r="F210" s="48"/>
      <c r="G210" s="11"/>
      <c r="H210" s="4"/>
      <c r="I210" s="4"/>
      <c r="J210" s="11"/>
      <c r="K210" s="4"/>
      <c r="L210" s="4"/>
      <c r="M210" s="4"/>
      <c r="N210" s="4"/>
      <c r="O210" s="4"/>
      <c r="P210" s="4"/>
      <c r="Q210" s="11" t="e">
        <f>MIN(K210,M210,N210,O210,P210,J210,I210,H210,G210,F210,E210,#REF!,L210)</f>
        <v>#REF!</v>
      </c>
      <c r="R210" s="11" t="e">
        <f>Q210-#REF!</f>
        <v>#REF!</v>
      </c>
      <c r="S210" s="11" t="e">
        <f t="shared" si="13"/>
        <v>#REF!</v>
      </c>
      <c r="T210" s="4"/>
      <c r="U210" s="21" t="e">
        <f t="shared" si="15"/>
        <v>#REF!</v>
      </c>
      <c r="V210" s="13"/>
      <c r="X210" s="22" t="e">
        <f t="shared" si="14"/>
        <v>#DIV/0!</v>
      </c>
      <c r="Y210" s="22" t="e">
        <f>X210-#REF!</f>
        <v>#DIV/0!</v>
      </c>
    </row>
    <row r="211" spans="1:25" s="20" customFormat="1" ht="90" x14ac:dyDescent="0.25">
      <c r="A211" s="13"/>
      <c r="B211" s="10" t="s">
        <v>1185</v>
      </c>
      <c r="C211" s="36" t="s">
        <v>12</v>
      </c>
      <c r="D211" s="58" t="s">
        <v>1274</v>
      </c>
      <c r="E211" s="12"/>
      <c r="F211" s="48"/>
      <c r="G211" s="11"/>
      <c r="H211" s="4"/>
      <c r="I211" s="4"/>
      <c r="J211" s="11"/>
      <c r="K211" s="4"/>
      <c r="L211" s="4"/>
      <c r="M211" s="4"/>
      <c r="N211" s="4"/>
      <c r="O211" s="4"/>
      <c r="P211" s="4"/>
      <c r="Q211" s="11" t="e">
        <f>MIN(K211,M211,N211,O211,P211,J211,I211,H211,G211,F211,E211,#REF!,L211)</f>
        <v>#REF!</v>
      </c>
      <c r="R211" s="11" t="e">
        <f>Q211-#REF!</f>
        <v>#REF!</v>
      </c>
      <c r="S211" s="11" t="e">
        <f t="shared" si="13"/>
        <v>#REF!</v>
      </c>
      <c r="T211" s="11" t="e">
        <f>Q211</f>
        <v>#REF!</v>
      </c>
      <c r="U211" s="21" t="e">
        <f t="shared" si="15"/>
        <v>#REF!</v>
      </c>
      <c r="V211" s="12" t="s">
        <v>5</v>
      </c>
      <c r="W211" s="20">
        <f>COUNT(L211,M211,N211,F211,J211,I211,H211,G211,#REF!,E211,#REF!)</f>
        <v>0</v>
      </c>
      <c r="X211" s="22" t="e">
        <f t="shared" si="14"/>
        <v>#DIV/0!</v>
      </c>
      <c r="Y211" s="22" t="e">
        <f>X211-#REF!</f>
        <v>#DIV/0!</v>
      </c>
    </row>
    <row r="212" spans="1:25" s="20" customFormat="1" ht="75" x14ac:dyDescent="0.25">
      <c r="A212" s="13"/>
      <c r="B212" s="10" t="s">
        <v>827</v>
      </c>
      <c r="C212" s="37" t="s">
        <v>12</v>
      </c>
      <c r="D212" s="58" t="s">
        <v>1274</v>
      </c>
      <c r="E212" s="12"/>
      <c r="F212" s="49"/>
      <c r="G212" s="11"/>
      <c r="H212" s="23">
        <v>193200</v>
      </c>
      <c r="I212" s="4"/>
      <c r="J212" s="11"/>
      <c r="K212" s="4"/>
      <c r="L212" s="4"/>
      <c r="M212" s="4"/>
      <c r="N212" s="4"/>
      <c r="O212" s="4"/>
      <c r="P212" s="4"/>
      <c r="Q212" s="11" t="e">
        <f>MIN(K212,M212,N212,O212,P212,J212,I212,H212,G212,F212,E212,#REF!,L212)</f>
        <v>#REF!</v>
      </c>
      <c r="R212" s="11" t="e">
        <f>Q212-#REF!</f>
        <v>#REF!</v>
      </c>
      <c r="S212" s="11" t="e">
        <f t="shared" si="13"/>
        <v>#REF!</v>
      </c>
      <c r="T212" s="4">
        <v>215978.69</v>
      </c>
      <c r="U212" s="21" t="e">
        <f t="shared" si="15"/>
        <v>#REF!</v>
      </c>
      <c r="V212" s="12" t="s">
        <v>1234</v>
      </c>
      <c r="W212" s="20">
        <f>COUNT(L212,M212,N212,F212,J212,I212,H212,G212,#REF!,E212,#REF!)</f>
        <v>1</v>
      </c>
      <c r="X212" s="22">
        <f t="shared" si="14"/>
        <v>193200</v>
      </c>
      <c r="Y212" s="22" t="e">
        <f>X212-#REF!</f>
        <v>#REF!</v>
      </c>
    </row>
    <row r="213" spans="1:25" s="20" customFormat="1" ht="90" x14ac:dyDescent="0.25">
      <c r="A213" s="13"/>
      <c r="B213" s="10" t="s">
        <v>1170</v>
      </c>
      <c r="C213" s="37" t="s">
        <v>12</v>
      </c>
      <c r="D213" s="58" t="s">
        <v>1274</v>
      </c>
      <c r="E213" s="12"/>
      <c r="F213" s="49"/>
      <c r="G213" s="11"/>
      <c r="H213" s="23"/>
      <c r="I213" s="4"/>
      <c r="J213" s="11"/>
      <c r="K213" s="4"/>
      <c r="L213" s="4"/>
      <c r="M213" s="4"/>
      <c r="N213" s="4"/>
      <c r="O213" s="4"/>
      <c r="P213" s="4"/>
      <c r="Q213" s="11" t="e">
        <f>MIN(K213,M213,N213,O213,P213,J213,I213,H213,G213,F213,E213,#REF!,L213)</f>
        <v>#REF!</v>
      </c>
      <c r="R213" s="11" t="e">
        <f>Q213-#REF!</f>
        <v>#REF!</v>
      </c>
      <c r="S213" s="11" t="e">
        <f t="shared" si="13"/>
        <v>#REF!</v>
      </c>
      <c r="T213" s="11" t="e">
        <f>Q213</f>
        <v>#REF!</v>
      </c>
      <c r="U213" s="21" t="e">
        <f t="shared" si="15"/>
        <v>#REF!</v>
      </c>
      <c r="V213" s="12" t="s">
        <v>5</v>
      </c>
      <c r="W213" s="20">
        <f>COUNT(L213,M213,N213,F213,J213,I213,H213,G213,#REF!,E213,#REF!)</f>
        <v>0</v>
      </c>
      <c r="X213" s="22" t="e">
        <f t="shared" si="14"/>
        <v>#DIV/0!</v>
      </c>
      <c r="Y213" s="22" t="e">
        <f>X213-#REF!</f>
        <v>#DIV/0!</v>
      </c>
    </row>
    <row r="214" spans="1:25" s="20" customFormat="1" ht="90" x14ac:dyDescent="0.25">
      <c r="A214" s="13"/>
      <c r="B214" s="10" t="s">
        <v>1328</v>
      </c>
      <c r="C214" s="37" t="s">
        <v>12</v>
      </c>
      <c r="D214" s="58" t="s">
        <v>1274</v>
      </c>
      <c r="E214" s="12"/>
      <c r="F214" s="49"/>
      <c r="G214" s="11"/>
      <c r="H214" s="23"/>
      <c r="I214" s="4"/>
      <c r="J214" s="11"/>
      <c r="K214" s="4"/>
      <c r="L214" s="4"/>
      <c r="M214" s="4"/>
      <c r="N214" s="4"/>
      <c r="O214" s="4"/>
      <c r="P214" s="4"/>
      <c r="Q214" s="11"/>
      <c r="R214" s="11"/>
      <c r="S214" s="11"/>
      <c r="T214" s="11"/>
      <c r="U214" s="21"/>
      <c r="V214" s="12"/>
      <c r="X214" s="22"/>
      <c r="Y214" s="22"/>
    </row>
    <row r="215" spans="1:25" s="20" customFormat="1" ht="75" x14ac:dyDescent="0.25">
      <c r="A215" s="13"/>
      <c r="B215" s="10" t="s">
        <v>1329</v>
      </c>
      <c r="C215" s="37" t="s">
        <v>12</v>
      </c>
      <c r="D215" s="58" t="s">
        <v>1274</v>
      </c>
      <c r="E215" s="12"/>
      <c r="F215" s="49"/>
      <c r="G215" s="11"/>
      <c r="H215" s="4"/>
      <c r="I215" s="4"/>
      <c r="J215" s="11"/>
      <c r="K215" s="4"/>
      <c r="L215" s="4"/>
      <c r="M215" s="4"/>
      <c r="N215" s="4"/>
      <c r="O215" s="4"/>
      <c r="P215" s="4"/>
      <c r="Q215" s="11" t="e">
        <f>MIN(K215,M215,N215,O215,P215,J215,I215,H215,G215,F215,E215,#REF!,L215)</f>
        <v>#REF!</v>
      </c>
      <c r="R215" s="11" t="e">
        <f>Q215-#REF!</f>
        <v>#REF!</v>
      </c>
      <c r="S215" s="11" t="e">
        <f t="shared" si="13"/>
        <v>#REF!</v>
      </c>
      <c r="T215" s="11" t="e">
        <f>Q215</f>
        <v>#REF!</v>
      </c>
      <c r="U215" s="21" t="e">
        <f t="shared" si="15"/>
        <v>#REF!</v>
      </c>
      <c r="V215" s="12" t="s">
        <v>6</v>
      </c>
      <c r="W215" s="20">
        <f>COUNT(L215,M215,N215,F215,J215,I215,H215,G215,#REF!,E215,#REF!)</f>
        <v>0</v>
      </c>
      <c r="X215" s="22" t="e">
        <f t="shared" si="14"/>
        <v>#DIV/0!</v>
      </c>
      <c r="Y215" s="22" t="e">
        <f>X215-#REF!</f>
        <v>#DIV/0!</v>
      </c>
    </row>
    <row r="216" spans="1:25" s="20" customFormat="1" ht="90" x14ac:dyDescent="0.25">
      <c r="A216" s="13"/>
      <c r="B216" s="10" t="s">
        <v>828</v>
      </c>
      <c r="C216" s="37" t="s">
        <v>12</v>
      </c>
      <c r="D216" s="58" t="s">
        <v>1274</v>
      </c>
      <c r="E216" s="12"/>
      <c r="F216" s="49"/>
      <c r="G216" s="11"/>
      <c r="H216" s="11">
        <v>226018.64406779662</v>
      </c>
      <c r="I216" s="4"/>
      <c r="J216" s="11"/>
      <c r="K216" s="4"/>
      <c r="L216" s="4"/>
      <c r="M216" s="4"/>
      <c r="N216" s="4"/>
      <c r="O216" s="4"/>
      <c r="P216" s="4"/>
      <c r="Q216" s="11" t="e">
        <f>MIN(K216,M216,N216,O216,P216,J216,I216,H216,G216,F216,E216,#REF!,L216)</f>
        <v>#REF!</v>
      </c>
      <c r="R216" s="11" t="e">
        <f>Q216-#REF!</f>
        <v>#REF!</v>
      </c>
      <c r="S216" s="11" t="e">
        <f t="shared" si="13"/>
        <v>#REF!</v>
      </c>
      <c r="T216" s="4">
        <v>252682.84</v>
      </c>
      <c r="U216" s="21" t="e">
        <f t="shared" si="15"/>
        <v>#REF!</v>
      </c>
      <c r="V216" s="12" t="s">
        <v>1234</v>
      </c>
      <c r="W216" s="20">
        <f>COUNT(L216,M216,N216,F216,J216,I216,H216,G216,#REF!,E216,#REF!)</f>
        <v>1</v>
      </c>
      <c r="X216" s="22">
        <f t="shared" si="14"/>
        <v>226018.64406779662</v>
      </c>
      <c r="Y216" s="22" t="e">
        <f>X216-#REF!</f>
        <v>#REF!</v>
      </c>
    </row>
    <row r="217" spans="1:25" s="20" customFormat="1" ht="45" x14ac:dyDescent="0.25">
      <c r="A217" s="13"/>
      <c r="B217" s="10" t="s">
        <v>837</v>
      </c>
      <c r="C217" s="37" t="s">
        <v>12</v>
      </c>
      <c r="D217" s="58" t="s">
        <v>1274</v>
      </c>
      <c r="E217" s="12"/>
      <c r="F217" s="49"/>
      <c r="G217" s="11"/>
      <c r="H217" s="11"/>
      <c r="I217" s="4"/>
      <c r="J217" s="11"/>
      <c r="K217" s="4"/>
      <c r="L217" s="4"/>
      <c r="M217" s="4"/>
      <c r="N217" s="4"/>
      <c r="O217" s="4"/>
      <c r="P217" s="4"/>
      <c r="Q217" s="11" t="e">
        <f>MIN(K217,M217,N217,O217,P217,J217,I217,H217,G217,F217,E217,#REF!,L217)</f>
        <v>#REF!</v>
      </c>
      <c r="R217" s="11" t="e">
        <f>Q217-#REF!</f>
        <v>#REF!</v>
      </c>
      <c r="S217" s="11" t="e">
        <f t="shared" si="13"/>
        <v>#REF!</v>
      </c>
      <c r="T217" s="4">
        <v>55978.57</v>
      </c>
      <c r="U217" s="21" t="e">
        <f t="shared" si="15"/>
        <v>#REF!</v>
      </c>
      <c r="V217" s="12" t="s">
        <v>1234</v>
      </c>
      <c r="W217" s="20">
        <f>COUNT(L217,M217,N217,F217,J217,I217,H217,G217,#REF!,E217,#REF!)</f>
        <v>0</v>
      </c>
      <c r="X217" s="22" t="e">
        <f t="shared" si="14"/>
        <v>#DIV/0!</v>
      </c>
      <c r="Y217" s="22" t="e">
        <f>X217-#REF!</f>
        <v>#DIV/0!</v>
      </c>
    </row>
    <row r="218" spans="1:25" s="20" customFormat="1" ht="45" x14ac:dyDescent="0.25">
      <c r="A218" s="13"/>
      <c r="B218" s="10" t="s">
        <v>838</v>
      </c>
      <c r="C218" s="37" t="s">
        <v>12</v>
      </c>
      <c r="D218" s="58" t="s">
        <v>1274</v>
      </c>
      <c r="E218" s="12"/>
      <c r="F218" s="49"/>
      <c r="G218" s="11"/>
      <c r="H218" s="11"/>
      <c r="I218" s="4"/>
      <c r="J218" s="11"/>
      <c r="K218" s="4"/>
      <c r="L218" s="4"/>
      <c r="M218" s="4"/>
      <c r="N218" s="4"/>
      <c r="O218" s="4"/>
      <c r="P218" s="4"/>
      <c r="Q218" s="11" t="e">
        <f>MIN(K218,M218,N218,O218,P218,J218,I218,H218,G218,F218,E218,#REF!,L218)</f>
        <v>#REF!</v>
      </c>
      <c r="R218" s="11" t="e">
        <f>Q218-#REF!</f>
        <v>#REF!</v>
      </c>
      <c r="S218" s="11" t="e">
        <f t="shared" si="13"/>
        <v>#REF!</v>
      </c>
      <c r="T218" s="4">
        <v>51345.85</v>
      </c>
      <c r="U218" s="21" t="e">
        <f t="shared" si="15"/>
        <v>#REF!</v>
      </c>
      <c r="V218" s="12" t="s">
        <v>1234</v>
      </c>
      <c r="W218" s="20">
        <f>COUNT(L218,M218,N218,F218,J218,I218,H218,G218,#REF!,E218,#REF!)</f>
        <v>0</v>
      </c>
      <c r="X218" s="22" t="e">
        <f t="shared" si="14"/>
        <v>#DIV/0!</v>
      </c>
      <c r="Y218" s="22" t="e">
        <f>X218-#REF!</f>
        <v>#DIV/0!</v>
      </c>
    </row>
    <row r="219" spans="1:25" s="20" customFormat="1" ht="45" x14ac:dyDescent="0.25">
      <c r="A219" s="13"/>
      <c r="B219" s="10" t="s">
        <v>839</v>
      </c>
      <c r="C219" s="37" t="s">
        <v>12</v>
      </c>
      <c r="D219" s="58" t="s">
        <v>1274</v>
      </c>
      <c r="E219" s="12"/>
      <c r="F219" s="49"/>
      <c r="G219" s="11"/>
      <c r="H219" s="11"/>
      <c r="I219" s="4"/>
      <c r="J219" s="11"/>
      <c r="K219" s="4"/>
      <c r="L219" s="4"/>
      <c r="M219" s="4"/>
      <c r="N219" s="4"/>
      <c r="O219" s="4"/>
      <c r="P219" s="4"/>
      <c r="Q219" s="11" t="e">
        <f>MIN(K219,M219,N219,O219,P219,J219,I219,H219,G219,F219,E219,#REF!,L219)</f>
        <v>#REF!</v>
      </c>
      <c r="R219" s="11" t="e">
        <f>Q219-#REF!</f>
        <v>#REF!</v>
      </c>
      <c r="S219" s="11" t="e">
        <f t="shared" si="13"/>
        <v>#REF!</v>
      </c>
      <c r="T219" s="4">
        <v>51345.85</v>
      </c>
      <c r="U219" s="21" t="e">
        <f t="shared" si="15"/>
        <v>#REF!</v>
      </c>
      <c r="V219" s="12" t="s">
        <v>1234</v>
      </c>
      <c r="W219" s="20">
        <f>COUNT(L219,M219,N219,F219,J219,I219,H219,G219,#REF!,E219,#REF!)</f>
        <v>0</v>
      </c>
      <c r="X219" s="22" t="e">
        <f t="shared" si="14"/>
        <v>#DIV/0!</v>
      </c>
      <c r="Y219" s="22" t="e">
        <f>X219-#REF!</f>
        <v>#DIV/0!</v>
      </c>
    </row>
    <row r="220" spans="1:25" s="20" customFormat="1" ht="45" x14ac:dyDescent="0.25">
      <c r="A220" s="13"/>
      <c r="B220" s="10" t="s">
        <v>840</v>
      </c>
      <c r="C220" s="37" t="s">
        <v>12</v>
      </c>
      <c r="D220" s="58" t="s">
        <v>1274</v>
      </c>
      <c r="E220" s="12"/>
      <c r="F220" s="49"/>
      <c r="G220" s="11"/>
      <c r="H220" s="11"/>
      <c r="I220" s="4"/>
      <c r="J220" s="11"/>
      <c r="K220" s="4"/>
      <c r="L220" s="4"/>
      <c r="M220" s="4"/>
      <c r="N220" s="4"/>
      <c r="O220" s="4"/>
      <c r="P220" s="4"/>
      <c r="Q220" s="11" t="e">
        <f>MIN(K220,M220,N220,O220,P220,J220,I220,H220,G220,F220,E220,#REF!,L220)</f>
        <v>#REF!</v>
      </c>
      <c r="R220" s="11" t="e">
        <f>Q220-#REF!</f>
        <v>#REF!</v>
      </c>
      <c r="S220" s="11" t="e">
        <f t="shared" si="13"/>
        <v>#REF!</v>
      </c>
      <c r="T220" s="4">
        <v>52761.42</v>
      </c>
      <c r="U220" s="21" t="e">
        <f t="shared" si="15"/>
        <v>#REF!</v>
      </c>
      <c r="V220" s="12" t="s">
        <v>1234</v>
      </c>
      <c r="W220" s="20">
        <f>COUNT(L220,M220,N220,F220,J220,I220,H220,G220,#REF!,E220,#REF!)</f>
        <v>0</v>
      </c>
      <c r="X220" s="22" t="e">
        <f t="shared" si="14"/>
        <v>#DIV/0!</v>
      </c>
      <c r="Y220" s="22" t="e">
        <f>X220-#REF!</f>
        <v>#DIV/0!</v>
      </c>
    </row>
    <row r="221" spans="1:25" s="20" customFormat="1" x14ac:dyDescent="0.25">
      <c r="A221" s="32" t="s">
        <v>30</v>
      </c>
      <c r="B221" s="33" t="s">
        <v>1238</v>
      </c>
      <c r="C221" s="36"/>
      <c r="D221" s="36"/>
      <c r="E221" s="12"/>
      <c r="F221" s="48"/>
      <c r="G221" s="11"/>
      <c r="H221" s="4"/>
      <c r="I221" s="4"/>
      <c r="J221" s="11"/>
      <c r="K221" s="4"/>
      <c r="L221" s="4"/>
      <c r="M221" s="4"/>
      <c r="N221" s="4"/>
      <c r="O221" s="4"/>
      <c r="P221" s="4"/>
      <c r="Q221" s="11" t="e">
        <f>MIN(K221,M221,N221,O221,P221,J221,I221,H221,G221,F221,E221,#REF!,L221)</f>
        <v>#REF!</v>
      </c>
      <c r="R221" s="11" t="e">
        <f>Q221-#REF!</f>
        <v>#REF!</v>
      </c>
      <c r="S221" s="11" t="e">
        <f t="shared" si="13"/>
        <v>#REF!</v>
      </c>
      <c r="T221" s="4"/>
      <c r="U221" s="21" t="e">
        <f t="shared" si="15"/>
        <v>#REF!</v>
      </c>
      <c r="V221" s="13"/>
      <c r="X221" s="22" t="e">
        <f t="shared" si="14"/>
        <v>#DIV/0!</v>
      </c>
      <c r="Y221" s="22" t="e">
        <f>X221-#REF!</f>
        <v>#DIV/0!</v>
      </c>
    </row>
    <row r="222" spans="1:25" s="20" customFormat="1" ht="30" x14ac:dyDescent="0.25">
      <c r="A222" s="13"/>
      <c r="B222" s="10" t="s">
        <v>168</v>
      </c>
      <c r="C222" s="37" t="s">
        <v>12</v>
      </c>
      <c r="D222" s="58" t="s">
        <v>1274</v>
      </c>
      <c r="E222" s="12"/>
      <c r="F222" s="49"/>
      <c r="G222" s="11">
        <v>80529</v>
      </c>
      <c r="H222" s="11"/>
      <c r="I222" s="4"/>
      <c r="J222" s="11"/>
      <c r="K222" s="4"/>
      <c r="L222" s="4"/>
      <c r="M222" s="4"/>
      <c r="N222" s="4"/>
      <c r="O222" s="4"/>
      <c r="P222" s="4"/>
      <c r="Q222" s="11" t="e">
        <f>MIN(K222,M222,N222,O222,P222,J222,I222,H222,G222,F222,E222,#REF!,L222)</f>
        <v>#REF!</v>
      </c>
      <c r="R222" s="11" t="e">
        <f>Q222-#REF!</f>
        <v>#REF!</v>
      </c>
      <c r="S222" s="11" t="e">
        <f t="shared" si="13"/>
        <v>#REF!</v>
      </c>
      <c r="T222" s="11" t="e">
        <f>Q222</f>
        <v>#REF!</v>
      </c>
      <c r="U222" s="21" t="e">
        <f t="shared" si="15"/>
        <v>#REF!</v>
      </c>
      <c r="V222" s="12" t="s">
        <v>7</v>
      </c>
      <c r="W222" s="20">
        <f>COUNT(L222,M222,N222,F222,J222,I222,H222,G222,#REF!,E222,#REF!)</f>
        <v>1</v>
      </c>
      <c r="X222" s="22">
        <f t="shared" si="14"/>
        <v>80529</v>
      </c>
      <c r="Y222" s="22" t="e">
        <f>X222-#REF!</f>
        <v>#REF!</v>
      </c>
    </row>
    <row r="223" spans="1:25" s="20" customFormat="1" ht="30" x14ac:dyDescent="0.25">
      <c r="A223" s="13"/>
      <c r="B223" s="10" t="s">
        <v>169</v>
      </c>
      <c r="C223" s="37" t="s">
        <v>12</v>
      </c>
      <c r="D223" s="58" t="s">
        <v>1274</v>
      </c>
      <c r="E223" s="12"/>
      <c r="F223" s="49"/>
      <c r="G223" s="11">
        <v>36801</v>
      </c>
      <c r="H223" s="11"/>
      <c r="I223" s="4"/>
      <c r="J223" s="11"/>
      <c r="K223" s="4"/>
      <c r="L223" s="4"/>
      <c r="M223" s="4"/>
      <c r="N223" s="4"/>
      <c r="O223" s="4"/>
      <c r="P223" s="4"/>
      <c r="Q223" s="11" t="e">
        <f>MIN(K223,M223,N223,O223,P223,J223,I223,H223,G223,F223,E223,#REF!,L223)</f>
        <v>#REF!</v>
      </c>
      <c r="R223" s="11" t="e">
        <f>Q223-#REF!</f>
        <v>#REF!</v>
      </c>
      <c r="S223" s="11" t="e">
        <f t="shared" si="13"/>
        <v>#REF!</v>
      </c>
      <c r="T223" s="11" t="e">
        <f>Q223</f>
        <v>#REF!</v>
      </c>
      <c r="U223" s="21" t="e">
        <f t="shared" si="15"/>
        <v>#REF!</v>
      </c>
      <c r="V223" s="12" t="s">
        <v>7</v>
      </c>
      <c r="W223" s="20">
        <f>COUNT(L223,M223,N223,F223,J223,I223,H223,G223,#REF!,E223,#REF!)</f>
        <v>1</v>
      </c>
      <c r="X223" s="22">
        <f t="shared" si="14"/>
        <v>36801</v>
      </c>
      <c r="Y223" s="22" t="e">
        <f>X223-#REF!</f>
        <v>#REF!</v>
      </c>
    </row>
    <row r="224" spans="1:25" s="20" customFormat="1" x14ac:dyDescent="0.25">
      <c r="A224" s="32" t="s">
        <v>31</v>
      </c>
      <c r="B224" s="33" t="s">
        <v>1239</v>
      </c>
      <c r="C224" s="36"/>
      <c r="D224" s="36"/>
      <c r="E224" s="12"/>
      <c r="F224" s="48"/>
      <c r="G224" s="11"/>
      <c r="H224" s="4"/>
      <c r="I224" s="4"/>
      <c r="J224" s="11"/>
      <c r="K224" s="4"/>
      <c r="L224" s="4"/>
      <c r="M224" s="4"/>
      <c r="N224" s="4"/>
      <c r="O224" s="4"/>
      <c r="P224" s="4"/>
      <c r="Q224" s="11" t="e">
        <f>MIN(K224,M224,N224,O224,P224,J224,I224,H224,G224,F224,E224,#REF!,L224)</f>
        <v>#REF!</v>
      </c>
      <c r="R224" s="11" t="e">
        <f>Q224-#REF!</f>
        <v>#REF!</v>
      </c>
      <c r="S224" s="11" t="e">
        <f t="shared" si="13"/>
        <v>#REF!</v>
      </c>
      <c r="T224" s="4"/>
      <c r="U224" s="21" t="e">
        <f t="shared" si="15"/>
        <v>#REF!</v>
      </c>
      <c r="V224" s="13"/>
      <c r="X224" s="22" t="e">
        <f t="shared" si="14"/>
        <v>#DIV/0!</v>
      </c>
      <c r="Y224" s="22" t="e">
        <f>X224-#REF!</f>
        <v>#DIV/0!</v>
      </c>
    </row>
    <row r="225" spans="1:25" s="20" customFormat="1" ht="30" x14ac:dyDescent="0.25">
      <c r="A225" s="13"/>
      <c r="B225" s="10" t="s">
        <v>170</v>
      </c>
      <c r="C225" s="36" t="s">
        <v>4</v>
      </c>
      <c r="D225" s="58" t="s">
        <v>1274</v>
      </c>
      <c r="E225" s="12"/>
      <c r="F225" s="48"/>
      <c r="G225" s="11"/>
      <c r="H225" s="4"/>
      <c r="I225" s="15">
        <v>1754.2372881355934</v>
      </c>
      <c r="J225" s="11"/>
      <c r="K225" s="4"/>
      <c r="L225" s="4"/>
      <c r="M225" s="4"/>
      <c r="N225" s="4"/>
      <c r="O225" s="4"/>
      <c r="P225" s="4"/>
      <c r="Q225" s="11" t="e">
        <f>MIN(K225,M225,N225,O225,P225,J225,I225,H225,G225,F225,E225,#REF!,L225)</f>
        <v>#REF!</v>
      </c>
      <c r="R225" s="11" t="e">
        <f>Q225-#REF!</f>
        <v>#REF!</v>
      </c>
      <c r="S225" s="11" t="e">
        <f t="shared" si="13"/>
        <v>#REF!</v>
      </c>
      <c r="T225" s="11" t="e">
        <f t="shared" ref="T225:T232" si="17">Q225</f>
        <v>#REF!</v>
      </c>
      <c r="U225" s="21" t="e">
        <f t="shared" si="15"/>
        <v>#REF!</v>
      </c>
      <c r="V225" s="12" t="s">
        <v>6</v>
      </c>
      <c r="W225" s="20">
        <f>COUNT(L225,M225,N225,F225,J225,I225,H225,G225,#REF!,E225,#REF!)</f>
        <v>1</v>
      </c>
      <c r="X225" s="22">
        <f t="shared" si="14"/>
        <v>1754.2372881355934</v>
      </c>
      <c r="Y225" s="22" t="e">
        <f>X225-#REF!</f>
        <v>#REF!</v>
      </c>
    </row>
    <row r="226" spans="1:25" s="20" customFormat="1" ht="30" x14ac:dyDescent="0.25">
      <c r="A226" s="13"/>
      <c r="B226" s="10" t="s">
        <v>171</v>
      </c>
      <c r="C226" s="36" t="s">
        <v>4</v>
      </c>
      <c r="D226" s="58" t="s">
        <v>1274</v>
      </c>
      <c r="E226" s="12"/>
      <c r="F226" s="48"/>
      <c r="G226" s="11"/>
      <c r="H226" s="4"/>
      <c r="I226" s="15">
        <v>1754.2372881355934</v>
      </c>
      <c r="J226" s="11"/>
      <c r="K226" s="4"/>
      <c r="L226" s="4"/>
      <c r="M226" s="4"/>
      <c r="N226" s="4"/>
      <c r="O226" s="4"/>
      <c r="P226" s="4"/>
      <c r="Q226" s="11" t="e">
        <f>MIN(K226,M226,N226,O226,P226,J226,I226,H226,G226,F226,E226,#REF!,L226)</f>
        <v>#REF!</v>
      </c>
      <c r="R226" s="11" t="e">
        <f>Q226-#REF!</f>
        <v>#REF!</v>
      </c>
      <c r="S226" s="11" t="e">
        <f t="shared" si="13"/>
        <v>#REF!</v>
      </c>
      <c r="T226" s="11" t="e">
        <f t="shared" si="17"/>
        <v>#REF!</v>
      </c>
      <c r="U226" s="21" t="e">
        <f t="shared" si="15"/>
        <v>#REF!</v>
      </c>
      <c r="V226" s="12" t="s">
        <v>6</v>
      </c>
      <c r="W226" s="20">
        <f>COUNT(L226,M226,N226,F226,J226,I226,H226,G226,#REF!,E226,#REF!)</f>
        <v>1</v>
      </c>
      <c r="X226" s="22">
        <f t="shared" si="14"/>
        <v>1754.2372881355934</v>
      </c>
      <c r="Y226" s="22" t="e">
        <f>X226-#REF!</f>
        <v>#REF!</v>
      </c>
    </row>
    <row r="227" spans="1:25" s="20" customFormat="1" ht="30" x14ac:dyDescent="0.25">
      <c r="A227" s="13"/>
      <c r="B227" s="10" t="s">
        <v>172</v>
      </c>
      <c r="C227" s="36" t="s">
        <v>4</v>
      </c>
      <c r="D227" s="58" t="s">
        <v>1274</v>
      </c>
      <c r="E227" s="12"/>
      <c r="F227" s="48"/>
      <c r="G227" s="11"/>
      <c r="H227" s="4"/>
      <c r="I227" s="15">
        <v>1754.2372881355934</v>
      </c>
      <c r="J227" s="11"/>
      <c r="K227" s="4"/>
      <c r="L227" s="4"/>
      <c r="M227" s="4"/>
      <c r="N227" s="4"/>
      <c r="O227" s="4"/>
      <c r="P227" s="4"/>
      <c r="Q227" s="11" t="e">
        <f>MIN(K227,M227,N227,O227,P227,J227,I227,H227,G227,F227,E227,#REF!,L227)</f>
        <v>#REF!</v>
      </c>
      <c r="R227" s="11" t="e">
        <f>Q227-#REF!</f>
        <v>#REF!</v>
      </c>
      <c r="S227" s="11" t="e">
        <f t="shared" si="13"/>
        <v>#REF!</v>
      </c>
      <c r="T227" s="11" t="e">
        <f t="shared" si="17"/>
        <v>#REF!</v>
      </c>
      <c r="U227" s="21" t="e">
        <f t="shared" si="15"/>
        <v>#REF!</v>
      </c>
      <c r="V227" s="12" t="s">
        <v>6</v>
      </c>
      <c r="W227" s="20">
        <f>COUNT(L227,M227,N227,F227,J227,I227,H227,G227,#REF!,E227,#REF!)</f>
        <v>1</v>
      </c>
      <c r="X227" s="22">
        <f t="shared" si="14"/>
        <v>1754.2372881355934</v>
      </c>
      <c r="Y227" s="22" t="e">
        <f>X227-#REF!</f>
        <v>#REF!</v>
      </c>
    </row>
    <row r="228" spans="1:25" s="20" customFormat="1" ht="30" x14ac:dyDescent="0.25">
      <c r="A228" s="13"/>
      <c r="B228" s="10" t="s">
        <v>173</v>
      </c>
      <c r="C228" s="36" t="s">
        <v>4</v>
      </c>
      <c r="D228" s="58" t="s">
        <v>1274</v>
      </c>
      <c r="E228" s="12"/>
      <c r="F228" s="48"/>
      <c r="G228" s="11"/>
      <c r="H228" s="4"/>
      <c r="I228" s="15">
        <v>1875.4237288135594</v>
      </c>
      <c r="J228" s="11"/>
      <c r="K228" s="4"/>
      <c r="L228" s="4"/>
      <c r="M228" s="4"/>
      <c r="N228" s="4"/>
      <c r="O228" s="4"/>
      <c r="P228" s="4"/>
      <c r="Q228" s="11" t="e">
        <f>MIN(K228,M228,N228,O228,P228,J228,I228,H228,G228,F228,E228,#REF!,L228)</f>
        <v>#REF!</v>
      </c>
      <c r="R228" s="11" t="e">
        <f>Q228-#REF!</f>
        <v>#REF!</v>
      </c>
      <c r="S228" s="11" t="e">
        <f t="shared" ref="S228:S291" si="18">R228=Q228</f>
        <v>#REF!</v>
      </c>
      <c r="T228" s="11" t="e">
        <f t="shared" si="17"/>
        <v>#REF!</v>
      </c>
      <c r="U228" s="21" t="e">
        <f t="shared" si="15"/>
        <v>#REF!</v>
      </c>
      <c r="V228" s="12" t="s">
        <v>6</v>
      </c>
      <c r="W228" s="20">
        <f>COUNT(L228,M228,N228,F228,J228,I228,H228,G228,#REF!,E228,#REF!)</f>
        <v>1</v>
      </c>
      <c r="X228" s="22">
        <f t="shared" ref="X228:X291" si="19">AVERAGE(N228,M228,L228,K228,J228,I228,H228,G228,F228)</f>
        <v>1875.4237288135594</v>
      </c>
      <c r="Y228" s="22" t="e">
        <f>X228-#REF!</f>
        <v>#REF!</v>
      </c>
    </row>
    <row r="229" spans="1:25" s="20" customFormat="1" ht="30" x14ac:dyDescent="0.25">
      <c r="A229" s="13"/>
      <c r="B229" s="10" t="s">
        <v>174</v>
      </c>
      <c r="C229" s="36" t="s">
        <v>4</v>
      </c>
      <c r="D229" s="58" t="s">
        <v>1274</v>
      </c>
      <c r="E229" s="12"/>
      <c r="F229" s="48"/>
      <c r="G229" s="11"/>
      <c r="H229" s="4"/>
      <c r="I229" s="15">
        <v>877.11864406779671</v>
      </c>
      <c r="J229" s="11"/>
      <c r="K229" s="4"/>
      <c r="L229" s="4"/>
      <c r="M229" s="4"/>
      <c r="N229" s="4"/>
      <c r="O229" s="4"/>
      <c r="P229" s="4"/>
      <c r="Q229" s="11" t="e">
        <f>MIN(K229,M229,N229,O229,P229,J229,I229,H229,G229,F229,E229,#REF!,L229)</f>
        <v>#REF!</v>
      </c>
      <c r="R229" s="11" t="e">
        <f>Q229-#REF!</f>
        <v>#REF!</v>
      </c>
      <c r="S229" s="11" t="e">
        <f t="shared" si="18"/>
        <v>#REF!</v>
      </c>
      <c r="T229" s="11" t="e">
        <f t="shared" si="17"/>
        <v>#REF!</v>
      </c>
      <c r="U229" s="21" t="e">
        <f t="shared" si="15"/>
        <v>#REF!</v>
      </c>
      <c r="V229" s="12" t="s">
        <v>6</v>
      </c>
      <c r="W229" s="20">
        <f>COUNT(L229,M229,N229,F229,J229,I229,H229,G229,#REF!,E229,#REF!)</f>
        <v>1</v>
      </c>
      <c r="X229" s="22">
        <f t="shared" si="19"/>
        <v>877.11864406779671</v>
      </c>
      <c r="Y229" s="22" t="e">
        <f>X229-#REF!</f>
        <v>#REF!</v>
      </c>
    </row>
    <row r="230" spans="1:25" s="20" customFormat="1" ht="30" x14ac:dyDescent="0.25">
      <c r="A230" s="13"/>
      <c r="B230" s="10" t="s">
        <v>175</v>
      </c>
      <c r="C230" s="36" t="s">
        <v>4</v>
      </c>
      <c r="D230" s="58" t="s">
        <v>1274</v>
      </c>
      <c r="E230" s="12"/>
      <c r="F230" s="48"/>
      <c r="G230" s="11"/>
      <c r="H230" s="4"/>
      <c r="I230" s="15">
        <v>877.11864406779671</v>
      </c>
      <c r="J230" s="11"/>
      <c r="K230" s="4"/>
      <c r="L230" s="4"/>
      <c r="M230" s="4"/>
      <c r="N230" s="4"/>
      <c r="O230" s="4"/>
      <c r="P230" s="4"/>
      <c r="Q230" s="11" t="e">
        <f>MIN(K230,M230,N230,O230,P230,J230,I230,H230,G230,F230,E230,#REF!,L230)</f>
        <v>#REF!</v>
      </c>
      <c r="R230" s="11" t="e">
        <f>Q230-#REF!</f>
        <v>#REF!</v>
      </c>
      <c r="S230" s="11" t="e">
        <f t="shared" si="18"/>
        <v>#REF!</v>
      </c>
      <c r="T230" s="11" t="e">
        <f t="shared" si="17"/>
        <v>#REF!</v>
      </c>
      <c r="U230" s="21" t="e">
        <f t="shared" si="15"/>
        <v>#REF!</v>
      </c>
      <c r="V230" s="12" t="s">
        <v>6</v>
      </c>
      <c r="W230" s="20">
        <f>COUNT(L230,M230,N230,F230,J230,I230,H230,G230,#REF!,E230,#REF!)</f>
        <v>1</v>
      </c>
      <c r="X230" s="22">
        <f t="shared" si="19"/>
        <v>877.11864406779671</v>
      </c>
      <c r="Y230" s="22" t="e">
        <f>X230-#REF!</f>
        <v>#REF!</v>
      </c>
    </row>
    <row r="231" spans="1:25" s="20" customFormat="1" ht="30" x14ac:dyDescent="0.25">
      <c r="A231" s="13"/>
      <c r="B231" s="10" t="s">
        <v>176</v>
      </c>
      <c r="C231" s="36" t="s">
        <v>4</v>
      </c>
      <c r="D231" s="58" t="s">
        <v>1274</v>
      </c>
      <c r="E231" s="12"/>
      <c r="F231" s="48"/>
      <c r="G231" s="11"/>
      <c r="H231" s="4"/>
      <c r="I231" s="15">
        <v>804.02542372881362</v>
      </c>
      <c r="J231" s="11"/>
      <c r="K231" s="4"/>
      <c r="L231" s="4"/>
      <c r="M231" s="4"/>
      <c r="N231" s="4"/>
      <c r="O231" s="4"/>
      <c r="P231" s="4"/>
      <c r="Q231" s="11" t="e">
        <f>MIN(K231,M231,N231,O231,P231,J231,I231,H231,G231,F231,E231,#REF!,L231)</f>
        <v>#REF!</v>
      </c>
      <c r="R231" s="11" t="e">
        <f>Q231-#REF!</f>
        <v>#REF!</v>
      </c>
      <c r="S231" s="11" t="e">
        <f t="shared" si="18"/>
        <v>#REF!</v>
      </c>
      <c r="T231" s="11" t="e">
        <f t="shared" si="17"/>
        <v>#REF!</v>
      </c>
      <c r="U231" s="21" t="e">
        <f t="shared" ref="U231:U294" si="20">(T231-Q231)/Q231</f>
        <v>#REF!</v>
      </c>
      <c r="V231" s="12" t="s">
        <v>6</v>
      </c>
      <c r="W231" s="20">
        <f>COUNT(L231,M231,N231,F231,J231,I231,H231,G231,#REF!,E231,#REF!)</f>
        <v>1</v>
      </c>
      <c r="X231" s="22">
        <f t="shared" si="19"/>
        <v>804.02542372881362</v>
      </c>
      <c r="Y231" s="22" t="e">
        <f>X231-#REF!</f>
        <v>#REF!</v>
      </c>
    </row>
    <row r="232" spans="1:25" s="20" customFormat="1" ht="30" x14ac:dyDescent="0.25">
      <c r="A232" s="13"/>
      <c r="B232" s="10" t="s">
        <v>177</v>
      </c>
      <c r="C232" s="36" t="s">
        <v>4</v>
      </c>
      <c r="D232" s="58" t="s">
        <v>1274</v>
      </c>
      <c r="E232" s="12"/>
      <c r="F232" s="48"/>
      <c r="G232" s="11"/>
      <c r="H232" s="4"/>
      <c r="I232" s="15">
        <v>804.02542372881362</v>
      </c>
      <c r="J232" s="11"/>
      <c r="K232" s="4"/>
      <c r="L232" s="4"/>
      <c r="M232" s="4"/>
      <c r="N232" s="4"/>
      <c r="O232" s="4"/>
      <c r="P232" s="4"/>
      <c r="Q232" s="11" t="e">
        <f>MIN(K232,M232,N232,O232,P232,J232,I232,H232,G232,F232,E232,#REF!,L232)</f>
        <v>#REF!</v>
      </c>
      <c r="R232" s="11" t="e">
        <f>Q232-#REF!</f>
        <v>#REF!</v>
      </c>
      <c r="S232" s="11" t="e">
        <f t="shared" si="18"/>
        <v>#REF!</v>
      </c>
      <c r="T232" s="11" t="e">
        <f t="shared" si="17"/>
        <v>#REF!</v>
      </c>
      <c r="U232" s="21" t="e">
        <f t="shared" si="20"/>
        <v>#REF!</v>
      </c>
      <c r="V232" s="12" t="s">
        <v>6</v>
      </c>
      <c r="W232" s="20">
        <f>COUNT(L232,M232,N232,F232,J232,I232,H232,G232,#REF!,E232,#REF!)</f>
        <v>1</v>
      </c>
      <c r="X232" s="22">
        <f t="shared" si="19"/>
        <v>804.02542372881362</v>
      </c>
      <c r="Y232" s="22" t="e">
        <f>X232-#REF!</f>
        <v>#REF!</v>
      </c>
    </row>
    <row r="233" spans="1:25" s="20" customFormat="1" x14ac:dyDescent="0.25">
      <c r="A233" s="32" t="s">
        <v>32</v>
      </c>
      <c r="B233" s="33" t="s">
        <v>1240</v>
      </c>
      <c r="C233" s="36"/>
      <c r="D233" s="36"/>
      <c r="E233" s="12"/>
      <c r="F233" s="48"/>
      <c r="G233" s="11"/>
      <c r="H233" s="4"/>
      <c r="I233" s="4"/>
      <c r="J233" s="11"/>
      <c r="K233" s="4"/>
      <c r="L233" s="4"/>
      <c r="M233" s="4"/>
      <c r="N233" s="4"/>
      <c r="O233" s="4"/>
      <c r="P233" s="4"/>
      <c r="Q233" s="11" t="e">
        <f>MIN(K233,M233,N233,O233,P233,J233,I233,H233,G233,F233,E233,#REF!,L233)</f>
        <v>#REF!</v>
      </c>
      <c r="R233" s="11" t="e">
        <f>Q233-#REF!</f>
        <v>#REF!</v>
      </c>
      <c r="S233" s="11" t="e">
        <f t="shared" si="18"/>
        <v>#REF!</v>
      </c>
      <c r="T233" s="4"/>
      <c r="U233" s="21" t="e">
        <f t="shared" si="20"/>
        <v>#REF!</v>
      </c>
      <c r="V233" s="13"/>
      <c r="X233" s="22" t="e">
        <f t="shared" si="19"/>
        <v>#DIV/0!</v>
      </c>
      <c r="Y233" s="22" t="e">
        <f>X233-#REF!</f>
        <v>#DIV/0!</v>
      </c>
    </row>
    <row r="234" spans="1:25" s="20" customFormat="1" ht="30" x14ac:dyDescent="0.25">
      <c r="A234" s="13"/>
      <c r="B234" s="10" t="s">
        <v>178</v>
      </c>
      <c r="C234" s="36" t="s">
        <v>1259</v>
      </c>
      <c r="D234" s="58" t="s">
        <v>1274</v>
      </c>
      <c r="E234" s="12"/>
      <c r="F234" s="48"/>
      <c r="G234" s="11">
        <v>50.593000000000004</v>
      </c>
      <c r="H234" s="4"/>
      <c r="I234" s="4"/>
      <c r="J234" s="11"/>
      <c r="K234" s="4"/>
      <c r="L234" s="4"/>
      <c r="M234" s="4">
        <v>56.7</v>
      </c>
      <c r="N234" s="4"/>
      <c r="O234" s="4"/>
      <c r="P234" s="4"/>
      <c r="Q234" s="11" t="e">
        <f>MIN(K234,M234,N234,O234,P234,J234,I234,H234,G234,F234,E234,#REF!,L234)</f>
        <v>#REF!</v>
      </c>
      <c r="R234" s="11" t="e">
        <f>Q234-#REF!</f>
        <v>#REF!</v>
      </c>
      <c r="S234" s="11" t="e">
        <f t="shared" si="18"/>
        <v>#REF!</v>
      </c>
      <c r="T234" s="4">
        <f>E234</f>
        <v>0</v>
      </c>
      <c r="U234" s="21" t="e">
        <f t="shared" si="20"/>
        <v>#REF!</v>
      </c>
      <c r="V234" s="13" t="s">
        <v>5</v>
      </c>
      <c r="W234" s="20">
        <f>COUNT(L234,M234,N234,F234,J234,I234,H234,G234,#REF!,E234,#REF!)</f>
        <v>2</v>
      </c>
      <c r="X234" s="22">
        <f t="shared" si="19"/>
        <v>53.646500000000003</v>
      </c>
      <c r="Y234" s="22" t="e">
        <f>X234-#REF!</f>
        <v>#REF!</v>
      </c>
    </row>
    <row r="235" spans="1:25" s="20" customFormat="1" ht="30" x14ac:dyDescent="0.25">
      <c r="A235" s="13"/>
      <c r="B235" s="10" t="s">
        <v>179</v>
      </c>
      <c r="C235" s="36" t="s">
        <v>1259</v>
      </c>
      <c r="D235" s="58" t="s">
        <v>1274</v>
      </c>
      <c r="E235" s="12"/>
      <c r="F235" s="48"/>
      <c r="G235" s="11">
        <v>35.835000000000001</v>
      </c>
      <c r="H235" s="4"/>
      <c r="I235" s="15"/>
      <c r="J235" s="11">
        <v>33.143220338983056</v>
      </c>
      <c r="K235" s="4"/>
      <c r="L235" s="4"/>
      <c r="M235" s="4"/>
      <c r="N235" s="4">
        <v>78</v>
      </c>
      <c r="O235" s="4"/>
      <c r="P235" s="4"/>
      <c r="Q235" s="11" t="e">
        <f>MIN(K235,M235,N235,O235,P235,J235,I235,H235,G235,F235,E235,#REF!,L235)</f>
        <v>#REF!</v>
      </c>
      <c r="R235" s="11" t="e">
        <f>Q235-#REF!</f>
        <v>#REF!</v>
      </c>
      <c r="S235" s="11" t="e">
        <f t="shared" si="18"/>
        <v>#REF!</v>
      </c>
      <c r="T235" s="11" t="e">
        <f>Q235</f>
        <v>#REF!</v>
      </c>
      <c r="U235" s="21" t="e">
        <f t="shared" si="20"/>
        <v>#REF!</v>
      </c>
      <c r="V235" s="12" t="s">
        <v>13</v>
      </c>
      <c r="W235" s="20">
        <f>COUNT(L235,M235,N235,F235,J235,I235,H235,G235,#REF!,E235,#REF!)</f>
        <v>3</v>
      </c>
      <c r="X235" s="22">
        <f t="shared" si="19"/>
        <v>48.992740112994348</v>
      </c>
      <c r="Y235" s="22" t="e">
        <f>X235-#REF!</f>
        <v>#REF!</v>
      </c>
    </row>
    <row r="236" spans="1:25" s="20" customFormat="1" ht="30" x14ac:dyDescent="0.25">
      <c r="A236" s="13"/>
      <c r="B236" s="10" t="s">
        <v>180</v>
      </c>
      <c r="C236" s="36" t="s">
        <v>1259</v>
      </c>
      <c r="D236" s="58" t="s">
        <v>1274</v>
      </c>
      <c r="E236" s="12"/>
      <c r="F236" s="48">
        <v>63.559322033898312</v>
      </c>
      <c r="G236" s="11">
        <v>80.156000000000006</v>
      </c>
      <c r="H236" s="11"/>
      <c r="I236" s="4"/>
      <c r="J236" s="11"/>
      <c r="K236" s="4"/>
      <c r="L236" s="4"/>
      <c r="M236" s="4">
        <v>89.1</v>
      </c>
      <c r="N236" s="4"/>
      <c r="O236" s="4"/>
      <c r="P236" s="4"/>
      <c r="Q236" s="11" t="e">
        <f>MIN(K236,M236,N236,O236,P236,J236,I236,H236,G236,F236,E236,#REF!,L236)</f>
        <v>#REF!</v>
      </c>
      <c r="R236" s="11" t="e">
        <f>Q236-#REF!</f>
        <v>#REF!</v>
      </c>
      <c r="S236" s="11" t="e">
        <f t="shared" si="18"/>
        <v>#REF!</v>
      </c>
      <c r="T236" s="4">
        <f>E236</f>
        <v>0</v>
      </c>
      <c r="U236" s="21" t="e">
        <f t="shared" si="20"/>
        <v>#REF!</v>
      </c>
      <c r="V236" s="13" t="s">
        <v>5</v>
      </c>
      <c r="W236" s="20">
        <f>COUNT(L236,M236,N236,F236,J236,I236,H236,G236,#REF!,E236,#REF!)</f>
        <v>3</v>
      </c>
      <c r="X236" s="22">
        <f t="shared" si="19"/>
        <v>77.605107344632771</v>
      </c>
      <c r="Y236" s="22" t="e">
        <f>X236-#REF!</f>
        <v>#REF!</v>
      </c>
    </row>
    <row r="237" spans="1:25" s="20" customFormat="1" ht="30" x14ac:dyDescent="0.25">
      <c r="A237" s="13"/>
      <c r="B237" s="10" t="s">
        <v>181</v>
      </c>
      <c r="C237" s="36" t="s">
        <v>1259</v>
      </c>
      <c r="D237" s="58" t="s">
        <v>1274</v>
      </c>
      <c r="E237" s="12"/>
      <c r="F237" s="48"/>
      <c r="G237" s="11"/>
      <c r="H237" s="4"/>
      <c r="I237" s="15"/>
      <c r="J237" s="11"/>
      <c r="K237" s="4"/>
      <c r="L237" s="4"/>
      <c r="M237" s="4"/>
      <c r="N237" s="4"/>
      <c r="O237" s="4"/>
      <c r="P237" s="4"/>
      <c r="Q237" s="11" t="e">
        <f>MIN(K237,M237,N237,O237,P237,J237,I237,H237,G237,F237,E237,#REF!,L237)</f>
        <v>#REF!</v>
      </c>
      <c r="R237" s="11" t="e">
        <f>Q237-#REF!</f>
        <v>#REF!</v>
      </c>
      <c r="S237" s="11" t="e">
        <f t="shared" si="18"/>
        <v>#REF!</v>
      </c>
      <c r="T237" s="4">
        <v>70.489999999999995</v>
      </c>
      <c r="U237" s="21" t="e">
        <f t="shared" si="20"/>
        <v>#REF!</v>
      </c>
      <c r="V237" s="12" t="s">
        <v>831</v>
      </c>
      <c r="W237" s="20">
        <f>COUNT(L237,M237,N237,F237,J237,I237,H237,G237,#REF!,E237,#REF!)</f>
        <v>0</v>
      </c>
      <c r="X237" s="22" t="e">
        <f t="shared" si="19"/>
        <v>#DIV/0!</v>
      </c>
      <c r="Y237" s="22" t="e">
        <f>X237-#REF!</f>
        <v>#DIV/0!</v>
      </c>
    </row>
    <row r="238" spans="1:25" s="20" customFormat="1" ht="30" x14ac:dyDescent="0.25">
      <c r="A238" s="13"/>
      <c r="B238" s="10" t="s">
        <v>182</v>
      </c>
      <c r="C238" s="36" t="s">
        <v>1259</v>
      </c>
      <c r="D238" s="58" t="s">
        <v>1274</v>
      </c>
      <c r="E238" s="12"/>
      <c r="F238" s="48"/>
      <c r="G238" s="11"/>
      <c r="H238" s="11"/>
      <c r="I238" s="4"/>
      <c r="J238" s="11"/>
      <c r="K238" s="4"/>
      <c r="L238" s="4"/>
      <c r="M238" s="4">
        <v>124.2</v>
      </c>
      <c r="N238" s="4"/>
      <c r="O238" s="4"/>
      <c r="P238" s="4"/>
      <c r="Q238" s="11" t="e">
        <f>MIN(K238,M238,N238,O238,P238,J238,I238,H238,G238,F238,E238,#REF!,L238)</f>
        <v>#REF!</v>
      </c>
      <c r="R238" s="11" t="e">
        <f>Q238-#REF!</f>
        <v>#REF!</v>
      </c>
      <c r="S238" s="11" t="e">
        <f t="shared" si="18"/>
        <v>#REF!</v>
      </c>
      <c r="T238" s="4">
        <f>E238</f>
        <v>0</v>
      </c>
      <c r="U238" s="21" t="e">
        <f t="shared" si="20"/>
        <v>#REF!</v>
      </c>
      <c r="V238" s="13" t="s">
        <v>5</v>
      </c>
      <c r="W238" s="20">
        <f>COUNT(L238,M238,N238,F238,J238,I238,H238,G238,#REF!,E238,#REF!)</f>
        <v>1</v>
      </c>
      <c r="X238" s="22">
        <f t="shared" si="19"/>
        <v>124.2</v>
      </c>
      <c r="Y238" s="22" t="e">
        <f>X238-#REF!</f>
        <v>#REF!</v>
      </c>
    </row>
    <row r="239" spans="1:25" s="20" customFormat="1" ht="30" x14ac:dyDescent="0.25">
      <c r="A239" s="13"/>
      <c r="B239" s="10" t="s">
        <v>183</v>
      </c>
      <c r="C239" s="36" t="s">
        <v>1259</v>
      </c>
      <c r="D239" s="58" t="s">
        <v>1274</v>
      </c>
      <c r="E239" s="12"/>
      <c r="F239" s="48"/>
      <c r="G239" s="11"/>
      <c r="H239" s="4"/>
      <c r="I239" s="4"/>
      <c r="J239" s="11"/>
      <c r="K239" s="4"/>
      <c r="L239" s="4"/>
      <c r="M239" s="4"/>
      <c r="N239" s="4"/>
      <c r="O239" s="4"/>
      <c r="P239" s="4"/>
      <c r="Q239" s="11" t="e">
        <f>MIN(K239,M239,N239,O239,P239,J239,I239,H239,G239,F239,E239,#REF!,L239)</f>
        <v>#REF!</v>
      </c>
      <c r="R239" s="11" t="e">
        <f>Q239-#REF!</f>
        <v>#REF!</v>
      </c>
      <c r="S239" s="11" t="e">
        <f t="shared" si="18"/>
        <v>#REF!</v>
      </c>
      <c r="T239" s="11">
        <f>E239</f>
        <v>0</v>
      </c>
      <c r="U239" s="21" t="e">
        <f t="shared" si="20"/>
        <v>#REF!</v>
      </c>
      <c r="V239" s="13" t="s">
        <v>5</v>
      </c>
      <c r="W239" s="20">
        <f>COUNT(L239,M239,N239,F239,J239,I239,H239,G239,#REF!,E239,#REF!)</f>
        <v>0</v>
      </c>
      <c r="X239" s="22" t="e">
        <f t="shared" si="19"/>
        <v>#DIV/0!</v>
      </c>
      <c r="Y239" s="22" t="e">
        <f>X239-#REF!</f>
        <v>#DIV/0!</v>
      </c>
    </row>
    <row r="240" spans="1:25" s="20" customFormat="1" ht="30" x14ac:dyDescent="0.25">
      <c r="A240" s="13"/>
      <c r="B240" s="10" t="s">
        <v>184</v>
      </c>
      <c r="C240" s="36" t="s">
        <v>1259</v>
      </c>
      <c r="D240" s="58" t="s">
        <v>1274</v>
      </c>
      <c r="E240" s="12"/>
      <c r="F240" s="48"/>
      <c r="G240" s="11"/>
      <c r="H240" s="4"/>
      <c r="I240" s="4"/>
      <c r="J240" s="11"/>
      <c r="K240" s="4"/>
      <c r="L240" s="4"/>
      <c r="M240" s="4"/>
      <c r="N240" s="4"/>
      <c r="O240" s="4"/>
      <c r="P240" s="4"/>
      <c r="Q240" s="11" t="e">
        <f>MIN(K240,M240,N240,O240,P240,J240,I240,H240,G240,F240,E240,#REF!,L240)</f>
        <v>#REF!</v>
      </c>
      <c r="R240" s="11" t="e">
        <f>Q240-#REF!</f>
        <v>#REF!</v>
      </c>
      <c r="S240" s="11" t="e">
        <f t="shared" si="18"/>
        <v>#REF!</v>
      </c>
      <c r="T240" s="11" t="e">
        <f>Q240</f>
        <v>#REF!</v>
      </c>
      <c r="U240" s="21" t="e">
        <f t="shared" si="20"/>
        <v>#REF!</v>
      </c>
      <c r="V240" s="12" t="s">
        <v>6</v>
      </c>
      <c r="W240" s="20">
        <f>COUNT(L240,M240,N240,F240,J240,I240,H240,G240,#REF!,E240,#REF!)</f>
        <v>0</v>
      </c>
      <c r="X240" s="22" t="e">
        <f t="shared" si="19"/>
        <v>#DIV/0!</v>
      </c>
      <c r="Y240" s="22" t="e">
        <f>X240-#REF!</f>
        <v>#DIV/0!</v>
      </c>
    </row>
    <row r="241" spans="1:25" s="20" customFormat="1" ht="30" x14ac:dyDescent="0.25">
      <c r="A241" s="13"/>
      <c r="B241" s="10" t="s">
        <v>185</v>
      </c>
      <c r="C241" s="36" t="s">
        <v>1259</v>
      </c>
      <c r="D241" s="58" t="s">
        <v>1274</v>
      </c>
      <c r="E241" s="12"/>
      <c r="F241" s="48"/>
      <c r="G241" s="11">
        <v>92.039000000000001</v>
      </c>
      <c r="H241" s="4"/>
      <c r="I241" s="4"/>
      <c r="J241" s="11">
        <v>109.78220338983051</v>
      </c>
      <c r="K241" s="4"/>
      <c r="L241" s="4"/>
      <c r="M241" s="4"/>
      <c r="N241" s="4"/>
      <c r="O241" s="4"/>
      <c r="P241" s="4"/>
      <c r="Q241" s="11" t="e">
        <f>MIN(K241,M241,N241,O241,P241,J241,I241,H241,G241,F241,E241,#REF!,L241)</f>
        <v>#REF!</v>
      </c>
      <c r="R241" s="11" t="e">
        <f>Q241-#REF!</f>
        <v>#REF!</v>
      </c>
      <c r="S241" s="11" t="e">
        <f t="shared" si="18"/>
        <v>#REF!</v>
      </c>
      <c r="T241" s="11">
        <f>AVERAGE(G241:J241)</f>
        <v>100.91060169491526</v>
      </c>
      <c r="U241" s="21" t="e">
        <f t="shared" si="20"/>
        <v>#REF!</v>
      </c>
      <c r="V241" s="12" t="s">
        <v>10</v>
      </c>
      <c r="W241" s="20">
        <f>COUNT(L241,M241,N241,F241,J241,I241,H241,G241,#REF!,E241,#REF!)</f>
        <v>2</v>
      </c>
      <c r="X241" s="22">
        <f t="shared" si="19"/>
        <v>100.91060169491526</v>
      </c>
      <c r="Y241" s="22" t="e">
        <f>X241-#REF!</f>
        <v>#REF!</v>
      </c>
    </row>
    <row r="242" spans="1:25" s="20" customFormat="1" ht="30" x14ac:dyDescent="0.25">
      <c r="A242" s="13"/>
      <c r="B242" s="10" t="s">
        <v>186</v>
      </c>
      <c r="C242" s="36" t="s">
        <v>1259</v>
      </c>
      <c r="D242" s="58" t="s">
        <v>1274</v>
      </c>
      <c r="E242" s="12"/>
      <c r="F242" s="48">
        <v>144.49152542372883</v>
      </c>
      <c r="G242" s="11">
        <v>211.71100000000001</v>
      </c>
      <c r="H242" s="11"/>
      <c r="I242" s="4"/>
      <c r="J242" s="11">
        <v>169.95000000000002</v>
      </c>
      <c r="K242" s="4"/>
      <c r="L242" s="4"/>
      <c r="M242" s="4">
        <v>184.68</v>
      </c>
      <c r="N242" s="4"/>
      <c r="O242" s="4"/>
      <c r="P242" s="4"/>
      <c r="Q242" s="11" t="e">
        <f>MIN(K242,M242,N242,O242,P242,J242,I242,H242,G242,F242,E242,#REF!,L242)</f>
        <v>#REF!</v>
      </c>
      <c r="R242" s="11" t="e">
        <f>Q242-#REF!</f>
        <v>#REF!</v>
      </c>
      <c r="S242" s="11" t="e">
        <f t="shared" si="18"/>
        <v>#REF!</v>
      </c>
      <c r="T242" s="4">
        <f>E242</f>
        <v>0</v>
      </c>
      <c r="U242" s="21" t="e">
        <f t="shared" si="20"/>
        <v>#REF!</v>
      </c>
      <c r="V242" s="13" t="s">
        <v>5</v>
      </c>
      <c r="W242" s="20">
        <f>COUNT(L242,M242,N242,F242,J242,I242,H242,G242,#REF!,E242,#REF!)</f>
        <v>4</v>
      </c>
      <c r="X242" s="22">
        <f t="shared" si="19"/>
        <v>177.70813135593221</v>
      </c>
      <c r="Y242" s="22" t="e">
        <f>X242-#REF!</f>
        <v>#REF!</v>
      </c>
    </row>
    <row r="243" spans="1:25" s="20" customFormat="1" ht="30" x14ac:dyDescent="0.25">
      <c r="A243" s="13"/>
      <c r="B243" s="10" t="s">
        <v>187</v>
      </c>
      <c r="C243" s="36" t="s">
        <v>1259</v>
      </c>
      <c r="D243" s="58" t="s">
        <v>1274</v>
      </c>
      <c r="E243" s="12"/>
      <c r="F243" s="48"/>
      <c r="G243" s="11"/>
      <c r="H243" s="23">
        <v>144.4135593220339</v>
      </c>
      <c r="I243" s="4"/>
      <c r="J243" s="11">
        <v>137.1533898305085</v>
      </c>
      <c r="K243" s="4"/>
      <c r="L243" s="4"/>
      <c r="M243" s="4"/>
      <c r="N243" s="4"/>
      <c r="O243" s="4"/>
      <c r="P243" s="4"/>
      <c r="Q243" s="11" t="e">
        <f>MIN(K243,M243,N243,O243,P243,J243,I243,H243,G243,F243,E243,#REF!,L243)</f>
        <v>#REF!</v>
      </c>
      <c r="R243" s="11" t="e">
        <f>Q243-#REF!</f>
        <v>#REF!</v>
      </c>
      <c r="S243" s="11" t="e">
        <f t="shared" si="18"/>
        <v>#REF!</v>
      </c>
      <c r="T243" s="23">
        <f>AVERAGE(H243:J243)</f>
        <v>140.7834745762712</v>
      </c>
      <c r="U243" s="21" t="e">
        <f t="shared" si="20"/>
        <v>#REF!</v>
      </c>
      <c r="V243" s="12" t="s">
        <v>10</v>
      </c>
      <c r="W243" s="20">
        <f>COUNT(L243,M243,N243,F243,J243,I243,H243,G243,#REF!,E243,#REF!)</f>
        <v>2</v>
      </c>
      <c r="X243" s="22">
        <f t="shared" si="19"/>
        <v>140.7834745762712</v>
      </c>
      <c r="Y243" s="22" t="e">
        <f>X243-#REF!</f>
        <v>#REF!</v>
      </c>
    </row>
    <row r="244" spans="1:25" s="20" customFormat="1" ht="30" x14ac:dyDescent="0.25">
      <c r="A244" s="13"/>
      <c r="B244" s="10" t="s">
        <v>188</v>
      </c>
      <c r="C244" s="36" t="s">
        <v>1259</v>
      </c>
      <c r="D244" s="58" t="s">
        <v>1274</v>
      </c>
      <c r="E244" s="12"/>
      <c r="F244" s="48">
        <v>170.53389830508473</v>
      </c>
      <c r="G244" s="11">
        <v>230.44800000000001</v>
      </c>
      <c r="H244" s="11"/>
      <c r="I244" s="4"/>
      <c r="J244" s="11"/>
      <c r="K244" s="4"/>
      <c r="L244" s="4"/>
      <c r="M244" s="4">
        <v>216</v>
      </c>
      <c r="N244" s="4"/>
      <c r="O244" s="4"/>
      <c r="P244" s="4"/>
      <c r="Q244" s="11" t="e">
        <f>MIN(K244,M244,N244,O244,P244,J244,I244,H244,G244,F244,E244,#REF!,L244)</f>
        <v>#REF!</v>
      </c>
      <c r="R244" s="11" t="e">
        <f>Q244-#REF!</f>
        <v>#REF!</v>
      </c>
      <c r="S244" s="11" t="e">
        <f t="shared" si="18"/>
        <v>#REF!</v>
      </c>
      <c r="T244" s="4">
        <f>E244</f>
        <v>0</v>
      </c>
      <c r="U244" s="21" t="e">
        <f t="shared" si="20"/>
        <v>#REF!</v>
      </c>
      <c r="V244" s="13" t="s">
        <v>5</v>
      </c>
      <c r="W244" s="20">
        <f>COUNT(L244,M244,N244,F244,J244,I244,H244,G244,#REF!,E244,#REF!)</f>
        <v>3</v>
      </c>
      <c r="X244" s="22">
        <f t="shared" si="19"/>
        <v>205.66063276836158</v>
      </c>
      <c r="Y244" s="22" t="e">
        <f>X244-#REF!</f>
        <v>#REF!</v>
      </c>
    </row>
    <row r="245" spans="1:25" s="20" customFormat="1" ht="30" x14ac:dyDescent="0.25">
      <c r="A245" s="13"/>
      <c r="B245" s="10" t="s">
        <v>189</v>
      </c>
      <c r="C245" s="36" t="s">
        <v>1259</v>
      </c>
      <c r="D245" s="58" t="s">
        <v>1274</v>
      </c>
      <c r="E245" s="12"/>
      <c r="F245" s="48"/>
      <c r="G245" s="11">
        <v>134.69399999999999</v>
      </c>
      <c r="H245" s="4"/>
      <c r="I245" s="15">
        <v>152.69661016949152</v>
      </c>
      <c r="J245" s="11">
        <v>141.32881355932204</v>
      </c>
      <c r="K245" s="4"/>
      <c r="L245" s="4"/>
      <c r="M245" s="4"/>
      <c r="N245" s="4"/>
      <c r="O245" s="4"/>
      <c r="P245" s="4"/>
      <c r="Q245" s="11" t="e">
        <f>MIN(K245,M245,N245,O245,P245,J245,I245,H245,G245,F245,E245,#REF!,L245)</f>
        <v>#REF!</v>
      </c>
      <c r="R245" s="11" t="e">
        <f>Q245-#REF!</f>
        <v>#REF!</v>
      </c>
      <c r="S245" s="11" t="e">
        <f t="shared" si="18"/>
        <v>#REF!</v>
      </c>
      <c r="T245" s="11">
        <f>AVERAGE(G245:J245)</f>
        <v>142.90647457627119</v>
      </c>
      <c r="U245" s="21" t="e">
        <f t="shared" si="20"/>
        <v>#REF!</v>
      </c>
      <c r="V245" s="12" t="s">
        <v>10</v>
      </c>
      <c r="W245" s="20">
        <f>COUNT(L245,M245,N245,F245,J245,I245,H245,G245,#REF!,E245,#REF!)</f>
        <v>3</v>
      </c>
      <c r="X245" s="22">
        <f t="shared" si="19"/>
        <v>142.90647457627119</v>
      </c>
      <c r="Y245" s="22" t="e">
        <f>X245-#REF!</f>
        <v>#REF!</v>
      </c>
    </row>
    <row r="246" spans="1:25" s="20" customFormat="1" ht="30" x14ac:dyDescent="0.25">
      <c r="A246" s="13"/>
      <c r="B246" s="10" t="s">
        <v>190</v>
      </c>
      <c r="C246" s="36" t="s">
        <v>1259</v>
      </c>
      <c r="D246" s="58" t="s">
        <v>1274</v>
      </c>
      <c r="E246" s="12"/>
      <c r="F246" s="48"/>
      <c r="G246" s="11"/>
      <c r="H246" s="4"/>
      <c r="I246" s="4"/>
      <c r="J246" s="11"/>
      <c r="K246" s="4"/>
      <c r="L246" s="4"/>
      <c r="M246" s="4"/>
      <c r="N246" s="4"/>
      <c r="O246" s="4"/>
      <c r="P246" s="4"/>
      <c r="Q246" s="11" t="e">
        <f>MIN(K246,M246,N246,O246,P246,J246,I246,H246,G246,F246,E246,#REF!,L246)</f>
        <v>#REF!</v>
      </c>
      <c r="R246" s="11" t="e">
        <f>Q246-#REF!</f>
        <v>#REF!</v>
      </c>
      <c r="S246" s="11" t="e">
        <f t="shared" si="18"/>
        <v>#REF!</v>
      </c>
      <c r="T246" s="11" t="e">
        <f>Q246</f>
        <v>#REF!</v>
      </c>
      <c r="U246" s="21" t="e">
        <f t="shared" si="20"/>
        <v>#REF!</v>
      </c>
      <c r="V246" s="12" t="s">
        <v>6</v>
      </c>
      <c r="W246" s="20">
        <f>COUNT(L246,M246,N246,F246,J246,I246,H246,G246,#REF!,E246,#REF!)</f>
        <v>0</v>
      </c>
      <c r="X246" s="22" t="e">
        <f t="shared" si="19"/>
        <v>#DIV/0!</v>
      </c>
      <c r="Y246" s="22" t="e">
        <f>X246-#REF!</f>
        <v>#DIV/0!</v>
      </c>
    </row>
    <row r="247" spans="1:25" s="20" customFormat="1" x14ac:dyDescent="0.25">
      <c r="A247" s="32" t="s">
        <v>33</v>
      </c>
      <c r="B247" s="33" t="s">
        <v>1241</v>
      </c>
      <c r="C247" s="36"/>
      <c r="D247" s="36"/>
      <c r="E247" s="12"/>
      <c r="F247" s="48"/>
      <c r="G247" s="11"/>
      <c r="H247" s="4"/>
      <c r="I247" s="4"/>
      <c r="J247" s="11"/>
      <c r="K247" s="4"/>
      <c r="L247" s="4"/>
      <c r="M247" s="4"/>
      <c r="N247" s="4"/>
      <c r="O247" s="4"/>
      <c r="P247" s="4"/>
      <c r="Q247" s="11" t="e">
        <f>MIN(K247,M247,N247,O247,P247,J247,I247,H247,G247,F247,E247,#REF!,L247)</f>
        <v>#REF!</v>
      </c>
      <c r="R247" s="11" t="e">
        <f>Q247-#REF!</f>
        <v>#REF!</v>
      </c>
      <c r="S247" s="11" t="e">
        <f t="shared" si="18"/>
        <v>#REF!</v>
      </c>
      <c r="T247" s="4"/>
      <c r="U247" s="21" t="e">
        <f t="shared" si="20"/>
        <v>#REF!</v>
      </c>
      <c r="V247" s="13"/>
      <c r="X247" s="22" t="e">
        <f t="shared" si="19"/>
        <v>#DIV/0!</v>
      </c>
      <c r="Y247" s="22" t="e">
        <f>X247-#REF!</f>
        <v>#DIV/0!</v>
      </c>
    </row>
    <row r="248" spans="1:25" s="20" customFormat="1" ht="90" x14ac:dyDescent="0.25">
      <c r="A248" s="13"/>
      <c r="B248" s="10" t="s">
        <v>191</v>
      </c>
      <c r="C248" s="37" t="s">
        <v>12</v>
      </c>
      <c r="D248" s="58" t="s">
        <v>1274</v>
      </c>
      <c r="E248" s="12"/>
      <c r="F248" s="49"/>
      <c r="G248" s="11"/>
      <c r="H248" s="11">
        <v>954534.74576271186</v>
      </c>
      <c r="I248" s="4"/>
      <c r="J248" s="11"/>
      <c r="K248" s="4"/>
      <c r="L248" s="4"/>
      <c r="M248" s="4"/>
      <c r="N248" s="4"/>
      <c r="O248" s="4"/>
      <c r="P248" s="4"/>
      <c r="Q248" s="11" t="e">
        <f>MIN(K248,M248,N248,O248,P248,J248,I248,H248,G248,F248,E248,#REF!,L248)</f>
        <v>#REF!</v>
      </c>
      <c r="R248" s="11" t="e">
        <f>Q248-#REF!</f>
        <v>#REF!</v>
      </c>
      <c r="S248" s="11" t="e">
        <f t="shared" si="18"/>
        <v>#REF!</v>
      </c>
      <c r="T248" s="11" t="e">
        <f>#REF!</f>
        <v>#REF!</v>
      </c>
      <c r="U248" s="21" t="e">
        <f t="shared" si="20"/>
        <v>#REF!</v>
      </c>
      <c r="V248" s="12" t="s">
        <v>1234</v>
      </c>
      <c r="W248" s="20">
        <f>COUNT(L248,M248,N248,F248,J248,I248,H248,G248,#REF!,E248,#REF!)</f>
        <v>1</v>
      </c>
      <c r="X248" s="22">
        <f t="shared" si="19"/>
        <v>954534.74576271186</v>
      </c>
      <c r="Y248" s="22" t="e">
        <f>X248-#REF!</f>
        <v>#REF!</v>
      </c>
    </row>
    <row r="249" spans="1:25" s="20" customFormat="1" ht="75" x14ac:dyDescent="0.25">
      <c r="A249" s="13"/>
      <c r="B249" s="10" t="s">
        <v>192</v>
      </c>
      <c r="C249" s="37" t="s">
        <v>12</v>
      </c>
      <c r="D249" s="58" t="s">
        <v>1274</v>
      </c>
      <c r="E249" s="12"/>
      <c r="F249" s="49"/>
      <c r="G249" s="11"/>
      <c r="H249" s="11"/>
      <c r="I249" s="4"/>
      <c r="J249" s="11">
        <v>163457.53389830512</v>
      </c>
      <c r="K249" s="4"/>
      <c r="L249" s="4"/>
      <c r="M249" s="4"/>
      <c r="N249" s="4"/>
      <c r="O249" s="4"/>
      <c r="P249" s="4"/>
      <c r="Q249" s="11" t="e">
        <f>MIN(K249,M249,N249,O249,P249,J249,I249,H249,G249,F249,E249,#REF!,L249)</f>
        <v>#REF!</v>
      </c>
      <c r="R249" s="11" t="e">
        <f>Q249-#REF!</f>
        <v>#REF!</v>
      </c>
      <c r="S249" s="11" t="e">
        <f t="shared" si="18"/>
        <v>#REF!</v>
      </c>
      <c r="T249" s="11">
        <f>J249</f>
        <v>163457.53389830512</v>
      </c>
      <c r="U249" s="21" t="e">
        <f t="shared" si="20"/>
        <v>#REF!</v>
      </c>
      <c r="V249" s="12" t="s">
        <v>13</v>
      </c>
      <c r="W249" s="20">
        <f>COUNT(L249,M249,N249,F249,J249,I249,H249,G249,#REF!,E249,#REF!)</f>
        <v>1</v>
      </c>
      <c r="X249" s="22">
        <f t="shared" si="19"/>
        <v>163457.53389830512</v>
      </c>
      <c r="Y249" s="22" t="e">
        <f>X249-#REF!</f>
        <v>#REF!</v>
      </c>
    </row>
    <row r="250" spans="1:25" s="20" customFormat="1" ht="90" x14ac:dyDescent="0.25">
      <c r="A250" s="13"/>
      <c r="B250" s="10" t="s">
        <v>193</v>
      </c>
      <c r="C250" s="37" t="s">
        <v>12</v>
      </c>
      <c r="D250" s="58" t="s">
        <v>1274</v>
      </c>
      <c r="E250" s="12"/>
      <c r="F250" s="49"/>
      <c r="G250" s="11">
        <v>748964</v>
      </c>
      <c r="H250" s="4"/>
      <c r="I250" s="4"/>
      <c r="J250" s="11"/>
      <c r="K250" s="4"/>
      <c r="L250" s="4"/>
      <c r="M250" s="4"/>
      <c r="N250" s="4"/>
      <c r="O250" s="4"/>
      <c r="P250" s="4"/>
      <c r="Q250" s="11" t="e">
        <f>MIN(K250,M250,N250,O250,P250,J250,I250,H250,G250,F250,E250,#REF!,L250)</f>
        <v>#REF!</v>
      </c>
      <c r="R250" s="11" t="e">
        <f>Q250-#REF!</f>
        <v>#REF!</v>
      </c>
      <c r="S250" s="11" t="e">
        <f t="shared" si="18"/>
        <v>#REF!</v>
      </c>
      <c r="T250" s="11" t="e">
        <f>Q250</f>
        <v>#REF!</v>
      </c>
      <c r="U250" s="21" t="e">
        <f t="shared" si="20"/>
        <v>#REF!</v>
      </c>
      <c r="V250" s="12" t="s">
        <v>6</v>
      </c>
      <c r="W250" s="20">
        <f>COUNT(L250,M250,N250,F250,J250,I250,H250,G250,#REF!,E250,#REF!)</f>
        <v>1</v>
      </c>
      <c r="X250" s="22">
        <f t="shared" si="19"/>
        <v>748964</v>
      </c>
      <c r="Y250" s="22" t="e">
        <f>X250-#REF!</f>
        <v>#REF!</v>
      </c>
    </row>
    <row r="251" spans="1:25" s="20" customFormat="1" ht="30" x14ac:dyDescent="0.25">
      <c r="A251" s="13"/>
      <c r="B251" s="10" t="s">
        <v>194</v>
      </c>
      <c r="C251" s="37" t="s">
        <v>12</v>
      </c>
      <c r="D251" s="58" t="s">
        <v>1274</v>
      </c>
      <c r="E251" s="12"/>
      <c r="F251" s="49"/>
      <c r="G251" s="11"/>
      <c r="H251" s="11"/>
      <c r="I251" s="4"/>
      <c r="J251" s="11">
        <v>123614.30508474578</v>
      </c>
      <c r="K251" s="4"/>
      <c r="L251" s="4"/>
      <c r="M251" s="4"/>
      <c r="N251" s="4"/>
      <c r="O251" s="4"/>
      <c r="P251" s="4"/>
      <c r="Q251" s="11" t="e">
        <f>MIN(K251,M251,N251,O251,P251,J251,I251,H251,G251,F251,E251,#REF!,L251)</f>
        <v>#REF!</v>
      </c>
      <c r="R251" s="11" t="e">
        <f>Q251-#REF!</f>
        <v>#REF!</v>
      </c>
      <c r="S251" s="11" t="e">
        <f t="shared" si="18"/>
        <v>#REF!</v>
      </c>
      <c r="T251" s="4">
        <v>123614.31</v>
      </c>
      <c r="U251" s="21" t="e">
        <f t="shared" si="20"/>
        <v>#REF!</v>
      </c>
      <c r="V251" s="12" t="s">
        <v>13</v>
      </c>
      <c r="W251" s="20">
        <f>COUNT(L251,M251,N251,F251,J251,I251,H251,G251,#REF!,E251,#REF!)</f>
        <v>1</v>
      </c>
      <c r="X251" s="22">
        <f t="shared" si="19"/>
        <v>123614.30508474578</v>
      </c>
      <c r="Y251" s="22" t="e">
        <f>X251-#REF!</f>
        <v>#REF!</v>
      </c>
    </row>
    <row r="252" spans="1:25" s="20" customFormat="1" x14ac:dyDescent="0.25">
      <c r="A252" s="32" t="s">
        <v>34</v>
      </c>
      <c r="B252" s="33" t="s">
        <v>195</v>
      </c>
      <c r="C252" s="36"/>
      <c r="D252" s="36"/>
      <c r="E252" s="12"/>
      <c r="F252" s="48"/>
      <c r="G252" s="11"/>
      <c r="H252" s="4"/>
      <c r="I252" s="4"/>
      <c r="J252" s="11"/>
      <c r="K252" s="4"/>
      <c r="L252" s="4"/>
      <c r="M252" s="4"/>
      <c r="N252" s="4"/>
      <c r="O252" s="4"/>
      <c r="P252" s="4"/>
      <c r="Q252" s="11" t="e">
        <f>MIN(K252,M252,N252,O252,P252,J252,I252,H252,G252,F252,E252,#REF!,L252)</f>
        <v>#REF!</v>
      </c>
      <c r="R252" s="11" t="e">
        <f>Q252-#REF!</f>
        <v>#REF!</v>
      </c>
      <c r="S252" s="11" t="e">
        <f t="shared" si="18"/>
        <v>#REF!</v>
      </c>
      <c r="T252" s="4"/>
      <c r="U252" s="21" t="e">
        <f t="shared" si="20"/>
        <v>#REF!</v>
      </c>
      <c r="V252" s="13"/>
      <c r="X252" s="22" t="e">
        <f t="shared" si="19"/>
        <v>#DIV/0!</v>
      </c>
      <c r="Y252" s="22" t="e">
        <f>X252-#REF!</f>
        <v>#DIV/0!</v>
      </c>
    </row>
    <row r="253" spans="1:25" s="20" customFormat="1" ht="45" x14ac:dyDescent="0.25">
      <c r="A253" s="13"/>
      <c r="B253" s="10" t="s">
        <v>1189</v>
      </c>
      <c r="C253" s="36" t="s">
        <v>12</v>
      </c>
      <c r="D253" s="58" t="s">
        <v>1274</v>
      </c>
      <c r="E253" s="12"/>
      <c r="F253" s="48"/>
      <c r="G253" s="11">
        <v>196636</v>
      </c>
      <c r="H253" s="4"/>
      <c r="I253" s="4"/>
      <c r="J253" s="11">
        <v>201029.96610169491</v>
      </c>
      <c r="K253" s="4"/>
      <c r="L253" s="4"/>
      <c r="M253" s="4"/>
      <c r="N253" s="4"/>
      <c r="O253" s="4"/>
      <c r="P253" s="4"/>
      <c r="Q253" s="11" t="e">
        <f>MIN(K253,M253,N253,O253,P253,J253,I253,H253,G253,F253,E253,#REF!,L253)</f>
        <v>#REF!</v>
      </c>
      <c r="R253" s="11" t="e">
        <f>Q253-#REF!</f>
        <v>#REF!</v>
      </c>
      <c r="S253" s="11" t="e">
        <f t="shared" si="18"/>
        <v>#REF!</v>
      </c>
      <c r="T253" s="11" t="e">
        <f>Q253</f>
        <v>#REF!</v>
      </c>
      <c r="U253" s="21" t="e">
        <f t="shared" si="20"/>
        <v>#REF!</v>
      </c>
      <c r="V253" s="12" t="s">
        <v>6</v>
      </c>
      <c r="W253" s="20">
        <f>COUNT(L253,M253,N253,F253,J253,I253,H253,G253,#REF!,E253,#REF!)</f>
        <v>2</v>
      </c>
      <c r="X253" s="22">
        <f t="shared" si="19"/>
        <v>198832.98305084746</v>
      </c>
      <c r="Y253" s="22" t="e">
        <f>X253-#REF!</f>
        <v>#REF!</v>
      </c>
    </row>
    <row r="254" spans="1:25" s="20" customFormat="1" ht="45" x14ac:dyDescent="0.25">
      <c r="A254" s="13"/>
      <c r="B254" s="10" t="s">
        <v>1186</v>
      </c>
      <c r="C254" s="36" t="s">
        <v>12</v>
      </c>
      <c r="D254" s="58" t="s">
        <v>1274</v>
      </c>
      <c r="E254" s="12"/>
      <c r="F254" s="48"/>
      <c r="G254" s="11">
        <v>196636</v>
      </c>
      <c r="H254" s="11"/>
      <c r="I254" s="4"/>
      <c r="J254" s="11"/>
      <c r="K254" s="4"/>
      <c r="L254" s="4"/>
      <c r="M254" s="4"/>
      <c r="N254" s="4"/>
      <c r="O254" s="4"/>
      <c r="P254" s="4"/>
      <c r="Q254" s="11" t="e">
        <f>MIN(K254,M254,N254,O254,P254,J254,I254,H254,G254,F254,E254,#REF!,L254)</f>
        <v>#REF!</v>
      </c>
      <c r="R254" s="11" t="e">
        <f>Q254-#REF!</f>
        <v>#REF!</v>
      </c>
      <c r="S254" s="11" t="e">
        <f t="shared" si="18"/>
        <v>#REF!</v>
      </c>
      <c r="T254" s="11">
        <v>57900</v>
      </c>
      <c r="U254" s="21" t="e">
        <f t="shared" si="20"/>
        <v>#REF!</v>
      </c>
      <c r="V254" s="12" t="s">
        <v>5</v>
      </c>
      <c r="W254" s="20">
        <f>COUNT(L254,M254,N254,F254,J254,I254,H254,G254,#REF!,E254,#REF!)</f>
        <v>1</v>
      </c>
      <c r="X254" s="22">
        <f t="shared" si="19"/>
        <v>196636</v>
      </c>
      <c r="Y254" s="22" t="e">
        <f>X254-#REF!</f>
        <v>#REF!</v>
      </c>
    </row>
    <row r="255" spans="1:25" s="20" customFormat="1" ht="45" x14ac:dyDescent="0.25">
      <c r="A255" s="13"/>
      <c r="B255" s="10" t="s">
        <v>1187</v>
      </c>
      <c r="C255" s="36" t="s">
        <v>4</v>
      </c>
      <c r="D255" s="58" t="s">
        <v>1274</v>
      </c>
      <c r="E255" s="12"/>
      <c r="F255" s="48"/>
      <c r="G255" s="11"/>
      <c r="H255" s="4"/>
      <c r="I255" s="4"/>
      <c r="J255" s="11"/>
      <c r="K255" s="4"/>
      <c r="L255" s="4"/>
      <c r="M255" s="4"/>
      <c r="N255" s="4"/>
      <c r="O255" s="4"/>
      <c r="P255" s="4"/>
      <c r="Q255" s="11" t="e">
        <f>MIN(K255,M255,N255,O255,P255,J255,I255,H255,G255,F255,E255,#REF!,L255)</f>
        <v>#REF!</v>
      </c>
      <c r="R255" s="11" t="e">
        <f>Q255-#REF!</f>
        <v>#REF!</v>
      </c>
      <c r="S255" s="11" t="e">
        <f t="shared" si="18"/>
        <v>#REF!</v>
      </c>
      <c r="T255" s="4">
        <f t="shared" ref="T255:T260" si="21">E255</f>
        <v>0</v>
      </c>
      <c r="U255" s="21" t="e">
        <f t="shared" si="20"/>
        <v>#REF!</v>
      </c>
      <c r="V255" s="13" t="s">
        <v>5</v>
      </c>
      <c r="W255" s="20">
        <f>COUNT(L255,M255,N255,F255,J255,I255,H255,G255,#REF!,E255,#REF!)</f>
        <v>0</v>
      </c>
      <c r="X255" s="22" t="e">
        <f t="shared" si="19"/>
        <v>#DIV/0!</v>
      </c>
      <c r="Y255" s="22" t="e">
        <f>X255-#REF!</f>
        <v>#DIV/0!</v>
      </c>
    </row>
    <row r="256" spans="1:25" s="20" customFormat="1" ht="45" x14ac:dyDescent="0.25">
      <c r="A256" s="13"/>
      <c r="B256" s="10" t="s">
        <v>1188</v>
      </c>
      <c r="C256" s="36" t="s">
        <v>4</v>
      </c>
      <c r="D256" s="58" t="s">
        <v>1274</v>
      </c>
      <c r="E256" s="12"/>
      <c r="F256" s="48"/>
      <c r="G256" s="11"/>
      <c r="H256" s="4"/>
      <c r="I256" s="4"/>
      <c r="J256" s="11"/>
      <c r="K256" s="4"/>
      <c r="L256" s="4"/>
      <c r="M256" s="4"/>
      <c r="N256" s="4"/>
      <c r="O256" s="4"/>
      <c r="P256" s="4"/>
      <c r="Q256" s="11" t="e">
        <f>MIN(K256,M256,N256,O256,P256,J256,I256,H256,G256,F256,E256,#REF!,L256)</f>
        <v>#REF!</v>
      </c>
      <c r="R256" s="11" t="e">
        <f>Q256-#REF!</f>
        <v>#REF!</v>
      </c>
      <c r="S256" s="11" t="e">
        <f t="shared" si="18"/>
        <v>#REF!</v>
      </c>
      <c r="T256" s="11">
        <f t="shared" si="21"/>
        <v>0</v>
      </c>
      <c r="U256" s="21" t="e">
        <f t="shared" si="20"/>
        <v>#REF!</v>
      </c>
      <c r="V256" s="13" t="s">
        <v>5</v>
      </c>
      <c r="W256" s="20">
        <f>COUNT(L256,M256,N256,F256,J256,I256,H256,G256,#REF!,E256,#REF!)</f>
        <v>0</v>
      </c>
      <c r="X256" s="22" t="e">
        <f t="shared" si="19"/>
        <v>#DIV/0!</v>
      </c>
      <c r="Y256" s="22" t="e">
        <f>X256-#REF!</f>
        <v>#DIV/0!</v>
      </c>
    </row>
    <row r="257" spans="1:25" s="20" customFormat="1" ht="45" x14ac:dyDescent="0.25">
      <c r="A257" s="13"/>
      <c r="B257" s="10" t="s">
        <v>196</v>
      </c>
      <c r="C257" s="36" t="s">
        <v>4</v>
      </c>
      <c r="D257" s="58" t="s">
        <v>1274</v>
      </c>
      <c r="E257" s="12"/>
      <c r="F257" s="48">
        <v>194399.1525423729</v>
      </c>
      <c r="G257" s="11"/>
      <c r="H257" s="4"/>
      <c r="I257" s="4"/>
      <c r="J257" s="11"/>
      <c r="K257" s="4"/>
      <c r="L257" s="4"/>
      <c r="M257" s="4"/>
      <c r="N257" s="4"/>
      <c r="O257" s="4"/>
      <c r="P257" s="4"/>
      <c r="Q257" s="11" t="e">
        <f>MIN(K257,M257,N257,O257,P257,J257,I257,H257,G257,F257,E257,#REF!,L257)</f>
        <v>#REF!</v>
      </c>
      <c r="R257" s="11" t="e">
        <f>Q257-#REF!</f>
        <v>#REF!</v>
      </c>
      <c r="S257" s="11" t="e">
        <f t="shared" si="18"/>
        <v>#REF!</v>
      </c>
      <c r="T257" s="11" t="e">
        <f>Q257</f>
        <v>#REF!</v>
      </c>
      <c r="U257" s="21" t="e">
        <f t="shared" si="20"/>
        <v>#REF!</v>
      </c>
      <c r="V257" s="13" t="s">
        <v>887</v>
      </c>
      <c r="W257" s="20">
        <f>COUNT(L257,M257,N257,F257,J257,I257,H257,G257,#REF!,E257,#REF!)</f>
        <v>1</v>
      </c>
      <c r="X257" s="22">
        <f t="shared" si="19"/>
        <v>194399.1525423729</v>
      </c>
      <c r="Y257" s="22" t="e">
        <f>X257-#REF!</f>
        <v>#REF!</v>
      </c>
    </row>
    <row r="258" spans="1:25" s="20" customFormat="1" ht="30" x14ac:dyDescent="0.25">
      <c r="A258" s="13"/>
      <c r="B258" s="10" t="s">
        <v>197</v>
      </c>
      <c r="C258" s="36" t="s">
        <v>12</v>
      </c>
      <c r="D258" s="58" t="s">
        <v>1274</v>
      </c>
      <c r="E258" s="12"/>
      <c r="F258" s="48"/>
      <c r="G258" s="11"/>
      <c r="H258" s="4"/>
      <c r="I258" s="4"/>
      <c r="J258" s="11"/>
      <c r="K258" s="4"/>
      <c r="L258" s="4"/>
      <c r="M258" s="4"/>
      <c r="N258" s="4"/>
      <c r="O258" s="4"/>
      <c r="P258" s="4"/>
      <c r="Q258" s="11" t="e">
        <f>MIN(K258,M258,N258,O258,P258,J258,I258,H258,G258,F258,E258,#REF!,L258)</f>
        <v>#REF!</v>
      </c>
      <c r="R258" s="11" t="e">
        <f>Q258-#REF!</f>
        <v>#REF!</v>
      </c>
      <c r="S258" s="11" t="e">
        <f t="shared" si="18"/>
        <v>#REF!</v>
      </c>
      <c r="T258" s="4">
        <f t="shared" si="21"/>
        <v>0</v>
      </c>
      <c r="U258" s="21" t="e">
        <f t="shared" si="20"/>
        <v>#REF!</v>
      </c>
      <c r="V258" s="13" t="s">
        <v>5</v>
      </c>
      <c r="W258" s="20">
        <f>COUNT(L258,M258,N258,F258,J258,I258,H258,G258,#REF!,E258,#REF!)</f>
        <v>0</v>
      </c>
      <c r="X258" s="22" t="e">
        <f t="shared" si="19"/>
        <v>#DIV/0!</v>
      </c>
      <c r="Y258" s="22" t="e">
        <f>X258-#REF!</f>
        <v>#DIV/0!</v>
      </c>
    </row>
    <row r="259" spans="1:25" s="20" customFormat="1" ht="30" x14ac:dyDescent="0.25">
      <c r="A259" s="13"/>
      <c r="B259" s="10" t="s">
        <v>198</v>
      </c>
      <c r="C259" s="36" t="s">
        <v>12</v>
      </c>
      <c r="D259" s="58" t="s">
        <v>1274</v>
      </c>
      <c r="E259" s="12"/>
      <c r="F259" s="48"/>
      <c r="G259" s="11"/>
      <c r="H259" s="4"/>
      <c r="I259" s="4"/>
      <c r="J259" s="11"/>
      <c r="K259" s="4"/>
      <c r="L259" s="4"/>
      <c r="M259" s="4"/>
      <c r="N259" s="4"/>
      <c r="O259" s="4"/>
      <c r="P259" s="4"/>
      <c r="Q259" s="11" t="e">
        <f>MIN(K259,M259,N259,O259,P259,J259,I259,H259,G259,F259,E259,#REF!,L259)</f>
        <v>#REF!</v>
      </c>
      <c r="R259" s="11" t="e">
        <f>Q259-#REF!</f>
        <v>#REF!</v>
      </c>
      <c r="S259" s="11" t="e">
        <f t="shared" si="18"/>
        <v>#REF!</v>
      </c>
      <c r="T259" s="4">
        <f t="shared" si="21"/>
        <v>0</v>
      </c>
      <c r="U259" s="21" t="e">
        <f t="shared" si="20"/>
        <v>#REF!</v>
      </c>
      <c r="V259" s="13" t="s">
        <v>5</v>
      </c>
      <c r="W259" s="20">
        <f>COUNT(L259,M259,N259,F259,J259,I259,H259,G259,#REF!,E259,#REF!)</f>
        <v>0</v>
      </c>
      <c r="X259" s="22" t="e">
        <f t="shared" si="19"/>
        <v>#DIV/0!</v>
      </c>
      <c r="Y259" s="22" t="e">
        <f>X259-#REF!</f>
        <v>#DIV/0!</v>
      </c>
    </row>
    <row r="260" spans="1:25" s="20" customFormat="1" ht="45" x14ac:dyDescent="0.25">
      <c r="A260" s="13"/>
      <c r="B260" s="10" t="s">
        <v>199</v>
      </c>
      <c r="C260" s="36" t="s">
        <v>12</v>
      </c>
      <c r="D260" s="58" t="s">
        <v>1274</v>
      </c>
      <c r="E260" s="12"/>
      <c r="F260" s="48"/>
      <c r="G260" s="11">
        <v>18462</v>
      </c>
      <c r="H260" s="23">
        <v>20804.237288135595</v>
      </c>
      <c r="I260" s="4"/>
      <c r="J260" s="11"/>
      <c r="K260" s="4"/>
      <c r="L260" s="4"/>
      <c r="M260" s="4"/>
      <c r="N260" s="4"/>
      <c r="O260" s="4"/>
      <c r="P260" s="4"/>
      <c r="Q260" s="11" t="e">
        <f>MIN(K260,M260,N260,O260,P260,J260,I260,H260,G260,F260,E260,#REF!,L260)</f>
        <v>#REF!</v>
      </c>
      <c r="R260" s="11" t="e">
        <f>Q260-#REF!</f>
        <v>#REF!</v>
      </c>
      <c r="S260" s="11" t="e">
        <f t="shared" si="18"/>
        <v>#REF!</v>
      </c>
      <c r="T260" s="4">
        <f t="shared" si="21"/>
        <v>0</v>
      </c>
      <c r="U260" s="21" t="e">
        <f t="shared" si="20"/>
        <v>#REF!</v>
      </c>
      <c r="V260" s="13" t="s">
        <v>5</v>
      </c>
      <c r="W260" s="20">
        <f>COUNT(L260,M260,N260,F260,J260,I260,H260,G260,#REF!,E260,#REF!)</f>
        <v>2</v>
      </c>
      <c r="X260" s="22">
        <f t="shared" si="19"/>
        <v>19633.118644067799</v>
      </c>
      <c r="Y260" s="22" t="e">
        <f>X260-#REF!</f>
        <v>#REF!</v>
      </c>
    </row>
    <row r="261" spans="1:25" s="20" customFormat="1" ht="45" x14ac:dyDescent="0.25">
      <c r="A261" s="13"/>
      <c r="B261" s="10" t="s">
        <v>200</v>
      </c>
      <c r="C261" s="36" t="s">
        <v>35</v>
      </c>
      <c r="D261" s="58" t="s">
        <v>1274</v>
      </c>
      <c r="E261" s="12"/>
      <c r="F261" s="48"/>
      <c r="G261" s="11"/>
      <c r="H261" s="11"/>
      <c r="I261" s="4"/>
      <c r="J261" s="11"/>
      <c r="K261" s="4"/>
      <c r="L261" s="4"/>
      <c r="M261" s="4"/>
      <c r="N261" s="4"/>
      <c r="O261" s="4"/>
      <c r="P261" s="4"/>
      <c r="Q261" s="11" t="e">
        <f>MIN(K261,M261,N261,O261,P261,J261,I261,H261,G261,F261,E261,#REF!,L261)</f>
        <v>#REF!</v>
      </c>
      <c r="R261" s="11" t="e">
        <f>Q261-#REF!</f>
        <v>#REF!</v>
      </c>
      <c r="S261" s="11" t="e">
        <f t="shared" si="18"/>
        <v>#REF!</v>
      </c>
      <c r="T261" s="4">
        <v>13671.17</v>
      </c>
      <c r="U261" s="21" t="e">
        <f t="shared" si="20"/>
        <v>#REF!</v>
      </c>
      <c r="V261" s="12" t="s">
        <v>6</v>
      </c>
      <c r="W261" s="20">
        <f>COUNT(L261,M261,N261,F261,J261,I261,H261,G261,#REF!,E261,#REF!)</f>
        <v>0</v>
      </c>
      <c r="X261" s="22" t="e">
        <f t="shared" si="19"/>
        <v>#DIV/0!</v>
      </c>
      <c r="Y261" s="22" t="e">
        <f>X261-#REF!</f>
        <v>#DIV/0!</v>
      </c>
    </row>
    <row r="262" spans="1:25" s="20" customFormat="1" ht="30" x14ac:dyDescent="0.25">
      <c r="A262" s="13"/>
      <c r="B262" s="10" t="s">
        <v>1190</v>
      </c>
      <c r="C262" s="36" t="s">
        <v>4</v>
      </c>
      <c r="D262" s="58" t="s">
        <v>1274</v>
      </c>
      <c r="E262" s="12"/>
      <c r="F262" s="48"/>
      <c r="G262" s="11"/>
      <c r="H262" s="4"/>
      <c r="I262" s="4"/>
      <c r="J262" s="11"/>
      <c r="K262" s="4"/>
      <c r="L262" s="4"/>
      <c r="M262" s="4"/>
      <c r="N262" s="4"/>
      <c r="O262" s="4"/>
      <c r="P262" s="4"/>
      <c r="Q262" s="11" t="e">
        <f>MIN(K262,M262,N262,O262,P262,J262,I262,H262,G262,F262,E262,#REF!,L262)</f>
        <v>#REF!</v>
      </c>
      <c r="R262" s="11" t="e">
        <f>Q262-#REF!</f>
        <v>#REF!</v>
      </c>
      <c r="S262" s="11" t="e">
        <f t="shared" si="18"/>
        <v>#REF!</v>
      </c>
      <c r="T262" s="4">
        <f>E262</f>
        <v>0</v>
      </c>
      <c r="U262" s="21" t="e">
        <f t="shared" si="20"/>
        <v>#REF!</v>
      </c>
      <c r="V262" s="13" t="s">
        <v>5</v>
      </c>
      <c r="W262" s="20">
        <f>COUNT(L262,M262,N262,F262,J262,I262,H262,G262,#REF!,E262,#REF!)</f>
        <v>0</v>
      </c>
      <c r="X262" s="22" t="e">
        <f t="shared" si="19"/>
        <v>#DIV/0!</v>
      </c>
      <c r="Y262" s="22" t="e">
        <f>X262-#REF!</f>
        <v>#DIV/0!</v>
      </c>
    </row>
    <row r="263" spans="1:25" s="20" customFormat="1" ht="30" x14ac:dyDescent="0.25">
      <c r="A263" s="13"/>
      <c r="B263" s="10" t="s">
        <v>201</v>
      </c>
      <c r="C263" s="36" t="s">
        <v>4</v>
      </c>
      <c r="D263" s="58" t="s">
        <v>1274</v>
      </c>
      <c r="E263" s="12"/>
      <c r="F263" s="48"/>
      <c r="G263" s="11"/>
      <c r="H263" s="4"/>
      <c r="I263" s="4"/>
      <c r="J263" s="11"/>
      <c r="K263" s="4"/>
      <c r="L263" s="4"/>
      <c r="M263" s="4"/>
      <c r="N263" s="4"/>
      <c r="O263" s="4"/>
      <c r="P263" s="4"/>
      <c r="Q263" s="11" t="e">
        <f>MIN(K263,M263,N263,O263,P263,J263,I263,H263,G263,F263,E263,#REF!,L263)</f>
        <v>#REF!</v>
      </c>
      <c r="R263" s="11" t="e">
        <f>Q263-#REF!</f>
        <v>#REF!</v>
      </c>
      <c r="S263" s="11" t="e">
        <f t="shared" si="18"/>
        <v>#REF!</v>
      </c>
      <c r="T263" s="4">
        <f>E263</f>
        <v>0</v>
      </c>
      <c r="U263" s="21" t="e">
        <f t="shared" si="20"/>
        <v>#REF!</v>
      </c>
      <c r="V263" s="13" t="s">
        <v>5</v>
      </c>
      <c r="W263" s="20">
        <f>COUNT(L263,M263,N263,F263,J263,I263,H263,G263,#REF!,E263,#REF!)</f>
        <v>0</v>
      </c>
      <c r="X263" s="22" t="e">
        <f t="shared" si="19"/>
        <v>#DIV/0!</v>
      </c>
      <c r="Y263" s="22" t="e">
        <f>X263-#REF!</f>
        <v>#DIV/0!</v>
      </c>
    </row>
    <row r="264" spans="1:25" s="20" customFormat="1" ht="60" x14ac:dyDescent="0.25">
      <c r="A264" s="13"/>
      <c r="B264" s="10" t="s">
        <v>202</v>
      </c>
      <c r="C264" s="36" t="s">
        <v>12</v>
      </c>
      <c r="D264" s="58" t="s">
        <v>1274</v>
      </c>
      <c r="E264" s="12"/>
      <c r="F264" s="48"/>
      <c r="G264" s="11">
        <v>85035</v>
      </c>
      <c r="H264" s="11"/>
      <c r="I264" s="4"/>
      <c r="J264" s="11"/>
      <c r="K264" s="4"/>
      <c r="L264" s="4"/>
      <c r="M264" s="4"/>
      <c r="N264" s="4"/>
      <c r="O264" s="4"/>
      <c r="P264" s="4"/>
      <c r="Q264" s="11" t="e">
        <f>MIN(K264,M264,N264,O264,P264,J264,I264,H264,G264,F264,E264,#REF!,L264)</f>
        <v>#REF!</v>
      </c>
      <c r="R264" s="11" t="e">
        <f>Q264-#REF!</f>
        <v>#REF!</v>
      </c>
      <c r="S264" s="11" t="e">
        <f t="shared" si="18"/>
        <v>#REF!</v>
      </c>
      <c r="T264" s="11">
        <v>25800</v>
      </c>
      <c r="U264" s="21" t="e">
        <f t="shared" si="20"/>
        <v>#REF!</v>
      </c>
      <c r="V264" s="13" t="s">
        <v>5</v>
      </c>
      <c r="W264" s="20">
        <f>COUNT(L264,M264,N264,F264,J264,I264,H264,G264,#REF!,E264,#REF!)</f>
        <v>1</v>
      </c>
      <c r="X264" s="22">
        <f t="shared" si="19"/>
        <v>85035</v>
      </c>
      <c r="Y264" s="22" t="e">
        <f>X264-#REF!</f>
        <v>#REF!</v>
      </c>
    </row>
    <row r="265" spans="1:25" s="20" customFormat="1" ht="45" x14ac:dyDescent="0.25">
      <c r="A265" s="13"/>
      <c r="B265" s="10" t="s">
        <v>203</v>
      </c>
      <c r="C265" s="36" t="s">
        <v>12</v>
      </c>
      <c r="D265" s="58" t="s">
        <v>1274</v>
      </c>
      <c r="E265" s="12"/>
      <c r="F265" s="48"/>
      <c r="G265" s="11"/>
      <c r="H265" s="4"/>
      <c r="I265" s="4"/>
      <c r="J265" s="11">
        <v>60761.381355932201</v>
      </c>
      <c r="K265" s="4"/>
      <c r="L265" s="4"/>
      <c r="M265" s="4"/>
      <c r="N265" s="4"/>
      <c r="O265" s="4"/>
      <c r="P265" s="4">
        <v>87000</v>
      </c>
      <c r="Q265" s="11" t="e">
        <f>MIN(K265,M265,N265,O265,P265,J265,I265,H265,G265,F265,E265,#REF!,L265)</f>
        <v>#REF!</v>
      </c>
      <c r="R265" s="11" t="e">
        <f>Q265-#REF!</f>
        <v>#REF!</v>
      </c>
      <c r="S265" s="11" t="e">
        <f t="shared" si="18"/>
        <v>#REF!</v>
      </c>
      <c r="T265" s="11">
        <v>60761.38</v>
      </c>
      <c r="U265" s="21" t="e">
        <f t="shared" si="20"/>
        <v>#REF!</v>
      </c>
      <c r="V265" s="12" t="s">
        <v>13</v>
      </c>
      <c r="W265" s="20">
        <f>COUNT(L265,M265,N265,F265,J265,I265,H265,G265,#REF!,E265,#REF!)</f>
        <v>1</v>
      </c>
      <c r="X265" s="22">
        <f t="shared" si="19"/>
        <v>60761.381355932201</v>
      </c>
      <c r="Y265" s="22" t="e">
        <f>X265-#REF!</f>
        <v>#REF!</v>
      </c>
    </row>
    <row r="266" spans="1:25" s="20" customFormat="1" ht="30" x14ac:dyDescent="0.25">
      <c r="A266" s="13"/>
      <c r="B266" s="10" t="s">
        <v>848</v>
      </c>
      <c r="C266" s="36" t="s">
        <v>4</v>
      </c>
      <c r="D266" s="58" t="s">
        <v>1274</v>
      </c>
      <c r="E266" s="12"/>
      <c r="F266" s="48"/>
      <c r="G266" s="11"/>
      <c r="H266" s="4"/>
      <c r="I266" s="4"/>
      <c r="J266" s="11"/>
      <c r="K266" s="4"/>
      <c r="L266" s="4"/>
      <c r="M266" s="4"/>
      <c r="N266" s="4"/>
      <c r="O266" s="4"/>
      <c r="P266" s="4"/>
      <c r="Q266" s="11" t="e">
        <f>MIN(K266,M266,N266,O266,P266,J266,I266,H266,G266,F266,E266,#REF!,L266)</f>
        <v>#REF!</v>
      </c>
      <c r="R266" s="11" t="e">
        <f>Q266-#REF!</f>
        <v>#REF!</v>
      </c>
      <c r="S266" s="11" t="e">
        <f t="shared" si="18"/>
        <v>#REF!</v>
      </c>
      <c r="T266" s="4">
        <f t="shared" ref="T266:T283" si="22">E266</f>
        <v>0</v>
      </c>
      <c r="U266" s="21" t="e">
        <f t="shared" si="20"/>
        <v>#REF!</v>
      </c>
      <c r="V266" s="13" t="s">
        <v>5</v>
      </c>
      <c r="W266" s="20">
        <f>COUNT(L266,M266,N266,F266,J266,I266,H266,G266,#REF!,E266,#REF!)</f>
        <v>0</v>
      </c>
      <c r="X266" s="22" t="e">
        <f t="shared" si="19"/>
        <v>#DIV/0!</v>
      </c>
      <c r="Y266" s="22" t="e">
        <f>X266-#REF!</f>
        <v>#DIV/0!</v>
      </c>
    </row>
    <row r="267" spans="1:25" s="20" customFormat="1" ht="60" x14ac:dyDescent="0.25">
      <c r="A267" s="13"/>
      <c r="B267" s="10" t="s">
        <v>1332</v>
      </c>
      <c r="C267" s="36" t="s">
        <v>4</v>
      </c>
      <c r="D267" s="58" t="s">
        <v>1274</v>
      </c>
      <c r="E267" s="12"/>
      <c r="F267" s="48"/>
      <c r="G267" s="11"/>
      <c r="H267" s="4"/>
      <c r="I267" s="4"/>
      <c r="J267" s="11"/>
      <c r="K267" s="4"/>
      <c r="L267" s="4"/>
      <c r="M267" s="4"/>
      <c r="N267" s="4"/>
      <c r="O267" s="4"/>
      <c r="P267" s="4"/>
      <c r="Q267" s="11" t="e">
        <f>MIN(K267,M267,N267,O267,P267,J267,I267,H267,G267,F267,E267,#REF!,L267)</f>
        <v>#REF!</v>
      </c>
      <c r="R267" s="11" t="e">
        <f>Q267-#REF!</f>
        <v>#REF!</v>
      </c>
      <c r="S267" s="11" t="e">
        <f t="shared" si="18"/>
        <v>#REF!</v>
      </c>
      <c r="T267" s="4">
        <f t="shared" si="22"/>
        <v>0</v>
      </c>
      <c r="U267" s="21" t="e">
        <f t="shared" si="20"/>
        <v>#REF!</v>
      </c>
      <c r="V267" s="13" t="s">
        <v>5</v>
      </c>
      <c r="W267" s="20">
        <f>COUNT(L267,M267,N267,F267,J267,I267,H267,G267,#REF!,E267,#REF!)</f>
        <v>0</v>
      </c>
      <c r="X267" s="22" t="e">
        <f t="shared" si="19"/>
        <v>#DIV/0!</v>
      </c>
      <c r="Y267" s="22" t="e">
        <f>X267-#REF!</f>
        <v>#DIV/0!</v>
      </c>
    </row>
    <row r="268" spans="1:25" s="20" customFormat="1" ht="30" x14ac:dyDescent="0.25">
      <c r="A268" s="13"/>
      <c r="B268" s="10" t="s">
        <v>849</v>
      </c>
      <c r="C268" s="36" t="s">
        <v>12</v>
      </c>
      <c r="D268" s="58" t="s">
        <v>1274</v>
      </c>
      <c r="E268" s="12"/>
      <c r="F268" s="48"/>
      <c r="G268" s="11"/>
      <c r="H268" s="4"/>
      <c r="I268" s="4"/>
      <c r="J268" s="11"/>
      <c r="K268" s="4"/>
      <c r="L268" s="4"/>
      <c r="M268" s="4"/>
      <c r="N268" s="4"/>
      <c r="O268" s="4"/>
      <c r="P268" s="4"/>
      <c r="Q268" s="11" t="e">
        <f>MIN(K268,M268,N268,O268,P268,J268,I268,H268,G268,F268,E268,#REF!,L268)</f>
        <v>#REF!</v>
      </c>
      <c r="R268" s="11" t="e">
        <f>Q268-#REF!</f>
        <v>#REF!</v>
      </c>
      <c r="S268" s="11" t="e">
        <f t="shared" si="18"/>
        <v>#REF!</v>
      </c>
      <c r="T268" s="4">
        <f t="shared" si="22"/>
        <v>0</v>
      </c>
      <c r="U268" s="21" t="e">
        <f t="shared" si="20"/>
        <v>#REF!</v>
      </c>
      <c r="V268" s="13" t="s">
        <v>5</v>
      </c>
      <c r="W268" s="20">
        <f>COUNT(L268,M268,N268,F268,J268,I268,H268,G268,#REF!,E268,#REF!)</f>
        <v>0</v>
      </c>
      <c r="X268" s="22" t="e">
        <f t="shared" si="19"/>
        <v>#DIV/0!</v>
      </c>
      <c r="Y268" s="22" t="e">
        <f>X268-#REF!</f>
        <v>#DIV/0!</v>
      </c>
    </row>
    <row r="269" spans="1:25" s="20" customFormat="1" ht="30" x14ac:dyDescent="0.25">
      <c r="A269" s="13"/>
      <c r="B269" s="10" t="s">
        <v>850</v>
      </c>
      <c r="C269" s="36" t="s">
        <v>4</v>
      </c>
      <c r="D269" s="58" t="s">
        <v>1274</v>
      </c>
      <c r="E269" s="12"/>
      <c r="F269" s="48"/>
      <c r="G269" s="11"/>
      <c r="H269" s="4"/>
      <c r="I269" s="4"/>
      <c r="J269" s="11"/>
      <c r="K269" s="4"/>
      <c r="L269" s="4"/>
      <c r="M269" s="4"/>
      <c r="N269" s="4"/>
      <c r="O269" s="4"/>
      <c r="P269" s="4"/>
      <c r="Q269" s="11" t="e">
        <f>MIN(K269,M269,N269,O269,P269,J269,I269,H269,G269,F269,E269,#REF!,L269)</f>
        <v>#REF!</v>
      </c>
      <c r="R269" s="11" t="e">
        <f>Q269-#REF!</f>
        <v>#REF!</v>
      </c>
      <c r="S269" s="11" t="e">
        <f t="shared" si="18"/>
        <v>#REF!</v>
      </c>
      <c r="T269" s="4">
        <f t="shared" si="22"/>
        <v>0</v>
      </c>
      <c r="U269" s="21" t="e">
        <f t="shared" si="20"/>
        <v>#REF!</v>
      </c>
      <c r="V269" s="13" t="s">
        <v>5</v>
      </c>
      <c r="W269" s="20">
        <f>COUNT(L269,M269,N269,F269,J269,I269,H269,G269,#REF!,E269,#REF!)</f>
        <v>0</v>
      </c>
      <c r="X269" s="22" t="e">
        <f t="shared" si="19"/>
        <v>#DIV/0!</v>
      </c>
      <c r="Y269" s="22" t="e">
        <f>X269-#REF!</f>
        <v>#DIV/0!</v>
      </c>
    </row>
    <row r="270" spans="1:25" s="20" customFormat="1" ht="30" x14ac:dyDescent="0.25">
      <c r="A270" s="13"/>
      <c r="B270" s="10" t="s">
        <v>851</v>
      </c>
      <c r="C270" s="36" t="s">
        <v>4</v>
      </c>
      <c r="D270" s="58" t="s">
        <v>1274</v>
      </c>
      <c r="E270" s="12"/>
      <c r="F270" s="48"/>
      <c r="G270" s="11"/>
      <c r="H270" s="4"/>
      <c r="I270" s="4"/>
      <c r="J270" s="11"/>
      <c r="K270" s="4"/>
      <c r="L270" s="4"/>
      <c r="M270" s="4"/>
      <c r="N270" s="4"/>
      <c r="O270" s="4"/>
      <c r="P270" s="4"/>
      <c r="Q270" s="11" t="e">
        <f>MIN(K270,M270,N270,O270,P270,J270,I270,H270,G270,F270,E270,#REF!,L270)</f>
        <v>#REF!</v>
      </c>
      <c r="R270" s="11" t="e">
        <f>Q270-#REF!</f>
        <v>#REF!</v>
      </c>
      <c r="S270" s="11" t="e">
        <f t="shared" si="18"/>
        <v>#REF!</v>
      </c>
      <c r="T270" s="4">
        <f t="shared" si="22"/>
        <v>0</v>
      </c>
      <c r="U270" s="21" t="e">
        <f t="shared" si="20"/>
        <v>#REF!</v>
      </c>
      <c r="V270" s="13" t="s">
        <v>5</v>
      </c>
      <c r="W270" s="20">
        <f>COUNT(L270,M270,N270,F270,J270,I270,H270,G270,#REF!,E270,#REF!)</f>
        <v>0</v>
      </c>
      <c r="X270" s="22" t="e">
        <f t="shared" si="19"/>
        <v>#DIV/0!</v>
      </c>
      <c r="Y270" s="22" t="e">
        <f>X270-#REF!</f>
        <v>#DIV/0!</v>
      </c>
    </row>
    <row r="271" spans="1:25" s="20" customFormat="1" ht="30" x14ac:dyDescent="0.25">
      <c r="A271" s="13"/>
      <c r="B271" s="10" t="s">
        <v>852</v>
      </c>
      <c r="C271" s="36" t="s">
        <v>4</v>
      </c>
      <c r="D271" s="58" t="s">
        <v>1274</v>
      </c>
      <c r="E271" s="12"/>
      <c r="F271" s="48"/>
      <c r="G271" s="11"/>
      <c r="H271" s="4"/>
      <c r="I271" s="4"/>
      <c r="J271" s="11"/>
      <c r="K271" s="4"/>
      <c r="L271" s="4"/>
      <c r="M271" s="4"/>
      <c r="N271" s="4"/>
      <c r="O271" s="4"/>
      <c r="P271" s="4"/>
      <c r="Q271" s="11" t="e">
        <f>MIN(K271,M271,N271,O271,P271,J271,I271,H271,G271,F271,E271,#REF!,L271)</f>
        <v>#REF!</v>
      </c>
      <c r="R271" s="11" t="e">
        <f>Q271-#REF!</f>
        <v>#REF!</v>
      </c>
      <c r="S271" s="11" t="e">
        <f t="shared" si="18"/>
        <v>#REF!</v>
      </c>
      <c r="T271" s="4">
        <f t="shared" si="22"/>
        <v>0</v>
      </c>
      <c r="U271" s="21" t="e">
        <f t="shared" si="20"/>
        <v>#REF!</v>
      </c>
      <c r="V271" s="13" t="s">
        <v>5</v>
      </c>
      <c r="W271" s="20">
        <f>COUNT(L271,M271,N271,F271,J271,I271,H271,G271,#REF!,E271,#REF!)</f>
        <v>0</v>
      </c>
      <c r="X271" s="22" t="e">
        <f t="shared" si="19"/>
        <v>#DIV/0!</v>
      </c>
      <c r="Y271" s="22" t="e">
        <f>X271-#REF!</f>
        <v>#DIV/0!</v>
      </c>
    </row>
    <row r="272" spans="1:25" s="20" customFormat="1" ht="30" x14ac:dyDescent="0.25">
      <c r="A272" s="13"/>
      <c r="B272" s="10" t="s">
        <v>853</v>
      </c>
      <c r="C272" s="36" t="s">
        <v>4</v>
      </c>
      <c r="D272" s="58" t="s">
        <v>1274</v>
      </c>
      <c r="E272" s="12"/>
      <c r="F272" s="48"/>
      <c r="G272" s="11"/>
      <c r="H272" s="4"/>
      <c r="I272" s="4"/>
      <c r="J272" s="11"/>
      <c r="K272" s="4"/>
      <c r="L272" s="4"/>
      <c r="M272" s="4"/>
      <c r="N272" s="4"/>
      <c r="O272" s="4"/>
      <c r="P272" s="4"/>
      <c r="Q272" s="11" t="e">
        <f>MIN(K272,M272,N272,O272,P272,J272,I272,H272,G272,F272,E272,#REF!,L272)</f>
        <v>#REF!</v>
      </c>
      <c r="R272" s="11" t="e">
        <f>Q272-#REF!</f>
        <v>#REF!</v>
      </c>
      <c r="S272" s="11" t="e">
        <f t="shared" si="18"/>
        <v>#REF!</v>
      </c>
      <c r="T272" s="4">
        <f t="shared" si="22"/>
        <v>0</v>
      </c>
      <c r="U272" s="21" t="e">
        <f t="shared" si="20"/>
        <v>#REF!</v>
      </c>
      <c r="V272" s="13" t="s">
        <v>5</v>
      </c>
      <c r="W272" s="20">
        <f>COUNT(L272,M272,N272,F272,J272,I272,H272,G272,#REF!,E272,#REF!)</f>
        <v>0</v>
      </c>
      <c r="X272" s="22" t="e">
        <f t="shared" si="19"/>
        <v>#DIV/0!</v>
      </c>
      <c r="Y272" s="22" t="e">
        <f>X272-#REF!</f>
        <v>#DIV/0!</v>
      </c>
    </row>
    <row r="273" spans="1:25" s="20" customFormat="1" ht="30" x14ac:dyDescent="0.25">
      <c r="A273" s="13"/>
      <c r="B273" s="10" t="s">
        <v>854</v>
      </c>
      <c r="C273" s="36" t="s">
        <v>4</v>
      </c>
      <c r="D273" s="58" t="s">
        <v>1274</v>
      </c>
      <c r="E273" s="12"/>
      <c r="F273" s="48"/>
      <c r="G273" s="11"/>
      <c r="H273" s="4"/>
      <c r="I273" s="4"/>
      <c r="J273" s="11"/>
      <c r="K273" s="4"/>
      <c r="L273" s="4"/>
      <c r="M273" s="4"/>
      <c r="N273" s="4"/>
      <c r="O273" s="4"/>
      <c r="P273" s="4"/>
      <c r="Q273" s="11" t="e">
        <f>MIN(K273,M273,N273,O273,P273,J273,I273,H273,G273,F273,E273,#REF!,L273)</f>
        <v>#REF!</v>
      </c>
      <c r="R273" s="11" t="e">
        <f>Q273-#REF!</f>
        <v>#REF!</v>
      </c>
      <c r="S273" s="11" t="e">
        <f t="shared" si="18"/>
        <v>#REF!</v>
      </c>
      <c r="T273" s="4">
        <f t="shared" si="22"/>
        <v>0</v>
      </c>
      <c r="U273" s="21" t="e">
        <f t="shared" si="20"/>
        <v>#REF!</v>
      </c>
      <c r="V273" s="13" t="s">
        <v>5</v>
      </c>
      <c r="W273" s="20">
        <f>COUNT(L273,M273,N273,F273,J273,I273,H273,G273,#REF!,E273,#REF!)</f>
        <v>0</v>
      </c>
      <c r="X273" s="22" t="e">
        <f t="shared" si="19"/>
        <v>#DIV/0!</v>
      </c>
      <c r="Y273" s="22" t="e">
        <f>X273-#REF!</f>
        <v>#DIV/0!</v>
      </c>
    </row>
    <row r="274" spans="1:25" s="20" customFormat="1" ht="30" x14ac:dyDescent="0.25">
      <c r="A274" s="13"/>
      <c r="B274" s="10" t="s">
        <v>855</v>
      </c>
      <c r="C274" s="36" t="s">
        <v>4</v>
      </c>
      <c r="D274" s="58" t="s">
        <v>1274</v>
      </c>
      <c r="E274" s="12"/>
      <c r="F274" s="48"/>
      <c r="G274" s="11"/>
      <c r="H274" s="4"/>
      <c r="I274" s="4"/>
      <c r="J274" s="11"/>
      <c r="K274" s="4"/>
      <c r="L274" s="4"/>
      <c r="M274" s="4"/>
      <c r="N274" s="4"/>
      <c r="O274" s="4"/>
      <c r="P274" s="4"/>
      <c r="Q274" s="11" t="e">
        <f>MIN(K274,M274,N274,O274,P274,J274,I274,H274,G274,F274,E274,#REF!,L274)</f>
        <v>#REF!</v>
      </c>
      <c r="R274" s="11" t="e">
        <f>Q274-#REF!</f>
        <v>#REF!</v>
      </c>
      <c r="S274" s="11" t="e">
        <f t="shared" si="18"/>
        <v>#REF!</v>
      </c>
      <c r="T274" s="4">
        <f t="shared" si="22"/>
        <v>0</v>
      </c>
      <c r="U274" s="21" t="e">
        <f t="shared" si="20"/>
        <v>#REF!</v>
      </c>
      <c r="V274" s="13" t="s">
        <v>5</v>
      </c>
      <c r="W274" s="20">
        <f>COUNT(L274,M274,N274,F274,J274,I274,H274,G274,#REF!,E274,#REF!)</f>
        <v>0</v>
      </c>
      <c r="X274" s="22" t="e">
        <f t="shared" si="19"/>
        <v>#DIV/0!</v>
      </c>
      <c r="Y274" s="22" t="e">
        <f>X274-#REF!</f>
        <v>#DIV/0!</v>
      </c>
    </row>
    <row r="275" spans="1:25" s="20" customFormat="1" ht="30" x14ac:dyDescent="0.25">
      <c r="A275" s="13"/>
      <c r="B275" s="10" t="s">
        <v>856</v>
      </c>
      <c r="C275" s="36" t="s">
        <v>4</v>
      </c>
      <c r="D275" s="58" t="s">
        <v>1274</v>
      </c>
      <c r="E275" s="12"/>
      <c r="F275" s="48"/>
      <c r="G275" s="11"/>
      <c r="H275" s="4"/>
      <c r="I275" s="4"/>
      <c r="J275" s="11"/>
      <c r="K275" s="4"/>
      <c r="L275" s="4"/>
      <c r="M275" s="4"/>
      <c r="N275" s="4"/>
      <c r="O275" s="4"/>
      <c r="P275" s="4"/>
      <c r="Q275" s="11" t="e">
        <f>MIN(K275,M275,N275,O275,P275,J275,I275,H275,G275,F275,E275,#REF!,L275)</f>
        <v>#REF!</v>
      </c>
      <c r="R275" s="11" t="e">
        <f>Q275-#REF!</f>
        <v>#REF!</v>
      </c>
      <c r="S275" s="11" t="e">
        <f t="shared" si="18"/>
        <v>#REF!</v>
      </c>
      <c r="T275" s="4">
        <f t="shared" si="22"/>
        <v>0</v>
      </c>
      <c r="U275" s="21" t="e">
        <f t="shared" si="20"/>
        <v>#REF!</v>
      </c>
      <c r="V275" s="13" t="s">
        <v>5</v>
      </c>
      <c r="W275" s="20">
        <f>COUNT(L275,M275,N275,F275,J275,I275,H275,G275,#REF!,E275,#REF!)</f>
        <v>0</v>
      </c>
      <c r="X275" s="22" t="e">
        <f t="shared" si="19"/>
        <v>#DIV/0!</v>
      </c>
      <c r="Y275" s="22" t="e">
        <f>X275-#REF!</f>
        <v>#DIV/0!</v>
      </c>
    </row>
    <row r="276" spans="1:25" s="20" customFormat="1" ht="30" x14ac:dyDescent="0.25">
      <c r="A276" s="13"/>
      <c r="B276" s="10" t="s">
        <v>857</v>
      </c>
      <c r="C276" s="36" t="s">
        <v>4</v>
      </c>
      <c r="D276" s="58" t="s">
        <v>1274</v>
      </c>
      <c r="E276" s="12"/>
      <c r="F276" s="48"/>
      <c r="G276" s="11"/>
      <c r="H276" s="4"/>
      <c r="I276" s="4"/>
      <c r="J276" s="11"/>
      <c r="K276" s="4"/>
      <c r="L276" s="4"/>
      <c r="M276" s="4"/>
      <c r="N276" s="4"/>
      <c r="O276" s="4"/>
      <c r="P276" s="4"/>
      <c r="Q276" s="11" t="e">
        <f>MIN(K276,M276,N276,O276,P276,J276,I276,H276,G276,F276,E276,#REF!,L276)</f>
        <v>#REF!</v>
      </c>
      <c r="R276" s="11" t="e">
        <f>Q276-#REF!</f>
        <v>#REF!</v>
      </c>
      <c r="S276" s="11" t="e">
        <f t="shared" si="18"/>
        <v>#REF!</v>
      </c>
      <c r="T276" s="4">
        <f t="shared" si="22"/>
        <v>0</v>
      </c>
      <c r="U276" s="21" t="e">
        <f t="shared" si="20"/>
        <v>#REF!</v>
      </c>
      <c r="V276" s="13" t="s">
        <v>5</v>
      </c>
      <c r="W276" s="20">
        <f>COUNT(L276,M276,N276,F276,J276,I276,H276,G276,#REF!,E276,#REF!)</f>
        <v>0</v>
      </c>
      <c r="X276" s="22" t="e">
        <f t="shared" si="19"/>
        <v>#DIV/0!</v>
      </c>
      <c r="Y276" s="22" t="e">
        <f>X276-#REF!</f>
        <v>#DIV/0!</v>
      </c>
    </row>
    <row r="277" spans="1:25" s="20" customFormat="1" ht="30" x14ac:dyDescent="0.25">
      <c r="A277" s="13"/>
      <c r="B277" s="10" t="s">
        <v>858</v>
      </c>
      <c r="C277" s="36" t="s">
        <v>4</v>
      </c>
      <c r="D277" s="58" t="s">
        <v>1274</v>
      </c>
      <c r="E277" s="12"/>
      <c r="F277" s="48"/>
      <c r="G277" s="11"/>
      <c r="H277" s="4"/>
      <c r="I277" s="4"/>
      <c r="J277" s="11"/>
      <c r="K277" s="4"/>
      <c r="L277" s="4"/>
      <c r="M277" s="4"/>
      <c r="N277" s="4"/>
      <c r="O277" s="4"/>
      <c r="P277" s="4"/>
      <c r="Q277" s="11" t="e">
        <f>MIN(K277,M277,N277,O277,P277,J277,I277,H277,G277,F277,E277,#REF!,L277)</f>
        <v>#REF!</v>
      </c>
      <c r="R277" s="11" t="e">
        <f>Q277-#REF!</f>
        <v>#REF!</v>
      </c>
      <c r="S277" s="11" t="e">
        <f t="shared" si="18"/>
        <v>#REF!</v>
      </c>
      <c r="T277" s="4">
        <f t="shared" si="22"/>
        <v>0</v>
      </c>
      <c r="U277" s="21" t="e">
        <f t="shared" si="20"/>
        <v>#REF!</v>
      </c>
      <c r="V277" s="13" t="s">
        <v>5</v>
      </c>
      <c r="W277" s="20">
        <f>COUNT(L277,M277,N277,F277,J277,I277,H277,G277,#REF!,E277,#REF!)</f>
        <v>0</v>
      </c>
      <c r="X277" s="22" t="e">
        <f t="shared" si="19"/>
        <v>#DIV/0!</v>
      </c>
      <c r="Y277" s="22" t="e">
        <f>X277-#REF!</f>
        <v>#DIV/0!</v>
      </c>
    </row>
    <row r="278" spans="1:25" s="20" customFormat="1" ht="30" x14ac:dyDescent="0.25">
      <c r="A278" s="13"/>
      <c r="B278" s="10" t="s">
        <v>859</v>
      </c>
      <c r="C278" s="36" t="s">
        <v>4</v>
      </c>
      <c r="D278" s="58" t="s">
        <v>1274</v>
      </c>
      <c r="E278" s="12"/>
      <c r="F278" s="48"/>
      <c r="G278" s="11"/>
      <c r="H278" s="4"/>
      <c r="I278" s="4"/>
      <c r="J278" s="11"/>
      <c r="K278" s="4"/>
      <c r="L278" s="4"/>
      <c r="M278" s="4"/>
      <c r="N278" s="4"/>
      <c r="O278" s="4"/>
      <c r="P278" s="4"/>
      <c r="Q278" s="11" t="e">
        <f>MIN(K278,M278,N278,O278,P278,J278,I278,H278,G278,F278,E278,#REF!,L278)</f>
        <v>#REF!</v>
      </c>
      <c r="R278" s="11" t="e">
        <f>Q278-#REF!</f>
        <v>#REF!</v>
      </c>
      <c r="S278" s="11" t="e">
        <f t="shared" si="18"/>
        <v>#REF!</v>
      </c>
      <c r="T278" s="4">
        <f t="shared" si="22"/>
        <v>0</v>
      </c>
      <c r="U278" s="21" t="e">
        <f t="shared" si="20"/>
        <v>#REF!</v>
      </c>
      <c r="V278" s="13" t="s">
        <v>5</v>
      </c>
      <c r="W278" s="20">
        <f>COUNT(L278,M278,N278,F278,J278,I278,H278,G278,#REF!,E278,#REF!)</f>
        <v>0</v>
      </c>
      <c r="X278" s="22" t="e">
        <f t="shared" si="19"/>
        <v>#DIV/0!</v>
      </c>
      <c r="Y278" s="22" t="e">
        <f>X278-#REF!</f>
        <v>#DIV/0!</v>
      </c>
    </row>
    <row r="279" spans="1:25" s="20" customFormat="1" ht="30" x14ac:dyDescent="0.25">
      <c r="A279" s="13"/>
      <c r="B279" s="10" t="s">
        <v>860</v>
      </c>
      <c r="C279" s="36" t="s">
        <v>4</v>
      </c>
      <c r="D279" s="58" t="s">
        <v>1274</v>
      </c>
      <c r="E279" s="12"/>
      <c r="F279" s="48"/>
      <c r="G279" s="11"/>
      <c r="H279" s="4"/>
      <c r="I279" s="4"/>
      <c r="J279" s="11"/>
      <c r="K279" s="4"/>
      <c r="L279" s="4"/>
      <c r="M279" s="4"/>
      <c r="N279" s="4"/>
      <c r="O279" s="4"/>
      <c r="P279" s="4"/>
      <c r="Q279" s="11" t="e">
        <f>MIN(K279,M279,N279,O279,P279,J279,I279,H279,G279,F279,E279,#REF!,L279)</f>
        <v>#REF!</v>
      </c>
      <c r="R279" s="11" t="e">
        <f>Q279-#REF!</f>
        <v>#REF!</v>
      </c>
      <c r="S279" s="11" t="e">
        <f t="shared" si="18"/>
        <v>#REF!</v>
      </c>
      <c r="T279" s="4">
        <f t="shared" si="22"/>
        <v>0</v>
      </c>
      <c r="U279" s="21" t="e">
        <f t="shared" si="20"/>
        <v>#REF!</v>
      </c>
      <c r="V279" s="13" t="s">
        <v>5</v>
      </c>
      <c r="W279" s="20">
        <f>COUNT(L279,M279,N279,F279,J279,I279,H279,G279,#REF!,E279,#REF!)</f>
        <v>0</v>
      </c>
      <c r="X279" s="22" t="e">
        <f t="shared" si="19"/>
        <v>#DIV/0!</v>
      </c>
      <c r="Y279" s="22" t="e">
        <f>X279-#REF!</f>
        <v>#DIV/0!</v>
      </c>
    </row>
    <row r="280" spans="1:25" s="20" customFormat="1" ht="30" x14ac:dyDescent="0.25">
      <c r="A280" s="13"/>
      <c r="B280" s="10" t="s">
        <v>861</v>
      </c>
      <c r="C280" s="36" t="s">
        <v>4</v>
      </c>
      <c r="D280" s="58" t="s">
        <v>1274</v>
      </c>
      <c r="E280" s="12"/>
      <c r="F280" s="48"/>
      <c r="G280" s="11"/>
      <c r="H280" s="4"/>
      <c r="I280" s="4"/>
      <c r="J280" s="11"/>
      <c r="K280" s="4"/>
      <c r="L280" s="4"/>
      <c r="M280" s="4"/>
      <c r="N280" s="4"/>
      <c r="O280" s="4"/>
      <c r="P280" s="4"/>
      <c r="Q280" s="11" t="e">
        <f>MIN(K280,M280,N280,O280,P280,J280,I280,H280,G280,F280,E280,#REF!,L280)</f>
        <v>#REF!</v>
      </c>
      <c r="R280" s="11" t="e">
        <f>Q280-#REF!</f>
        <v>#REF!</v>
      </c>
      <c r="S280" s="11" t="e">
        <f t="shared" si="18"/>
        <v>#REF!</v>
      </c>
      <c r="T280" s="4">
        <f t="shared" si="22"/>
        <v>0</v>
      </c>
      <c r="U280" s="21" t="e">
        <f t="shared" si="20"/>
        <v>#REF!</v>
      </c>
      <c r="V280" s="13" t="s">
        <v>5</v>
      </c>
      <c r="W280" s="20">
        <f>COUNT(L280,M280,N280,F280,J280,I280,H280,G280,#REF!,E280,#REF!)</f>
        <v>0</v>
      </c>
      <c r="X280" s="22" t="e">
        <f t="shared" si="19"/>
        <v>#DIV/0!</v>
      </c>
      <c r="Y280" s="22" t="e">
        <f>X280-#REF!</f>
        <v>#DIV/0!</v>
      </c>
    </row>
    <row r="281" spans="1:25" s="20" customFormat="1" ht="45" x14ac:dyDescent="0.25">
      <c r="A281" s="13"/>
      <c r="B281" s="10" t="s">
        <v>862</v>
      </c>
      <c r="C281" s="36" t="s">
        <v>4</v>
      </c>
      <c r="D281" s="58" t="s">
        <v>1274</v>
      </c>
      <c r="E281" s="12"/>
      <c r="F281" s="48"/>
      <c r="G281" s="11"/>
      <c r="H281" s="4"/>
      <c r="I281" s="4"/>
      <c r="J281" s="11"/>
      <c r="K281" s="4"/>
      <c r="L281" s="4"/>
      <c r="M281" s="4"/>
      <c r="N281" s="4"/>
      <c r="O281" s="4"/>
      <c r="P281" s="4"/>
      <c r="Q281" s="11" t="e">
        <f>MIN(K281,M281,N281,O281,P281,J281,I281,H281,G281,F281,E281,#REF!,L281)</f>
        <v>#REF!</v>
      </c>
      <c r="R281" s="11" t="e">
        <f>Q281-#REF!</f>
        <v>#REF!</v>
      </c>
      <c r="S281" s="11" t="e">
        <f t="shared" si="18"/>
        <v>#REF!</v>
      </c>
      <c r="T281" s="11">
        <f t="shared" si="22"/>
        <v>0</v>
      </c>
      <c r="U281" s="21" t="e">
        <f t="shared" si="20"/>
        <v>#REF!</v>
      </c>
      <c r="V281" s="13" t="s">
        <v>5</v>
      </c>
      <c r="W281" s="20">
        <f>COUNT(L281,M281,N281,F281,J281,I281,H281,G281,#REF!,E281,#REF!)</f>
        <v>0</v>
      </c>
      <c r="X281" s="22" t="e">
        <f t="shared" si="19"/>
        <v>#DIV/0!</v>
      </c>
      <c r="Y281" s="22" t="e">
        <f>X281-#REF!</f>
        <v>#DIV/0!</v>
      </c>
    </row>
    <row r="282" spans="1:25" s="20" customFormat="1" ht="30" x14ac:dyDescent="0.25">
      <c r="A282" s="13"/>
      <c r="B282" s="10" t="s">
        <v>863</v>
      </c>
      <c r="C282" s="36" t="s">
        <v>4</v>
      </c>
      <c r="D282" s="58" t="s">
        <v>1274</v>
      </c>
      <c r="E282" s="12"/>
      <c r="F282" s="48"/>
      <c r="G282" s="11"/>
      <c r="H282" s="4"/>
      <c r="I282" s="4"/>
      <c r="J282" s="11"/>
      <c r="K282" s="4"/>
      <c r="L282" s="4"/>
      <c r="M282" s="4"/>
      <c r="N282" s="4"/>
      <c r="O282" s="4"/>
      <c r="P282" s="4"/>
      <c r="Q282" s="11" t="e">
        <f>MIN(K282,M282,N282,O282,P282,J282,I282,H282,G282,F282,E282,#REF!,L282)</f>
        <v>#REF!</v>
      </c>
      <c r="R282" s="11" t="e">
        <f>Q282-#REF!</f>
        <v>#REF!</v>
      </c>
      <c r="S282" s="11" t="e">
        <f t="shared" si="18"/>
        <v>#REF!</v>
      </c>
      <c r="T282" s="4">
        <f t="shared" si="22"/>
        <v>0</v>
      </c>
      <c r="U282" s="21" t="e">
        <f t="shared" si="20"/>
        <v>#REF!</v>
      </c>
      <c r="V282" s="13" t="s">
        <v>5</v>
      </c>
      <c r="W282" s="20">
        <f>COUNT(L282,M282,N282,F282,J282,I282,H282,G282,#REF!,E282,#REF!)</f>
        <v>0</v>
      </c>
      <c r="X282" s="22" t="e">
        <f t="shared" si="19"/>
        <v>#DIV/0!</v>
      </c>
      <c r="Y282" s="22" t="e">
        <f>X282-#REF!</f>
        <v>#DIV/0!</v>
      </c>
    </row>
    <row r="283" spans="1:25" s="20" customFormat="1" ht="30" x14ac:dyDescent="0.25">
      <c r="A283" s="13"/>
      <c r="B283" s="10" t="s">
        <v>864</v>
      </c>
      <c r="C283" s="36" t="s">
        <v>4</v>
      </c>
      <c r="D283" s="58" t="s">
        <v>1274</v>
      </c>
      <c r="E283" s="12"/>
      <c r="F283" s="48"/>
      <c r="G283" s="11"/>
      <c r="H283" s="11"/>
      <c r="I283" s="4"/>
      <c r="J283" s="11"/>
      <c r="K283" s="4"/>
      <c r="L283" s="4"/>
      <c r="M283" s="4"/>
      <c r="N283" s="4"/>
      <c r="O283" s="4"/>
      <c r="P283" s="4"/>
      <c r="Q283" s="11" t="e">
        <f>MIN(K283,M283,N283,O283,P283,J283,I283,H283,G283,F283,E283,#REF!,L283)</f>
        <v>#REF!</v>
      </c>
      <c r="R283" s="11" t="e">
        <f>Q283-#REF!</f>
        <v>#REF!</v>
      </c>
      <c r="S283" s="11" t="e">
        <f t="shared" si="18"/>
        <v>#REF!</v>
      </c>
      <c r="T283" s="4">
        <f t="shared" si="22"/>
        <v>0</v>
      </c>
      <c r="U283" s="21" t="e">
        <f t="shared" si="20"/>
        <v>#REF!</v>
      </c>
      <c r="V283" s="13" t="s">
        <v>5</v>
      </c>
      <c r="W283" s="20">
        <f>COUNT(L283,M283,N283,F283,J283,I283,H283,G283,#REF!,E283,#REF!)</f>
        <v>0</v>
      </c>
      <c r="X283" s="22" t="e">
        <f t="shared" si="19"/>
        <v>#DIV/0!</v>
      </c>
      <c r="Y283" s="22" t="e">
        <f>X283-#REF!</f>
        <v>#DIV/0!</v>
      </c>
    </row>
    <row r="284" spans="1:25" s="20" customFormat="1" ht="30" x14ac:dyDescent="0.25">
      <c r="A284" s="13"/>
      <c r="B284" s="10" t="s">
        <v>865</v>
      </c>
      <c r="C284" s="36" t="s">
        <v>12</v>
      </c>
      <c r="D284" s="58" t="s">
        <v>1274</v>
      </c>
      <c r="E284" s="12"/>
      <c r="F284" s="48"/>
      <c r="G284" s="11">
        <v>542</v>
      </c>
      <c r="H284" s="11"/>
      <c r="I284" s="4"/>
      <c r="J284" s="11"/>
      <c r="K284" s="4"/>
      <c r="L284" s="4"/>
      <c r="M284" s="4"/>
      <c r="N284" s="4"/>
      <c r="O284" s="4"/>
      <c r="P284" s="4"/>
      <c r="Q284" s="11" t="e">
        <f>MIN(K284,M284,N284,O284,P284,J284,I284,H284,G284,F284,E284,#REF!,L284)</f>
        <v>#REF!</v>
      </c>
      <c r="R284" s="11" t="e">
        <f>Q284-#REF!</f>
        <v>#REF!</v>
      </c>
      <c r="S284" s="11" t="e">
        <f t="shared" si="18"/>
        <v>#REF!</v>
      </c>
      <c r="T284" s="4">
        <v>635.59</v>
      </c>
      <c r="U284" s="21" t="e">
        <f t="shared" si="20"/>
        <v>#REF!</v>
      </c>
      <c r="V284" s="12" t="s">
        <v>6</v>
      </c>
      <c r="W284" s="20">
        <f>COUNT(L284,M284,N284,F284,J284,I284,H284,G284,#REF!,E284,#REF!)</f>
        <v>1</v>
      </c>
      <c r="X284" s="22">
        <f t="shared" si="19"/>
        <v>542</v>
      </c>
      <c r="Y284" s="22" t="e">
        <f>X284-#REF!</f>
        <v>#REF!</v>
      </c>
    </row>
    <row r="285" spans="1:25" s="20" customFormat="1" ht="30" x14ac:dyDescent="0.25">
      <c r="A285" s="13"/>
      <c r="B285" s="10" t="s">
        <v>866</v>
      </c>
      <c r="C285" s="36" t="s">
        <v>4</v>
      </c>
      <c r="D285" s="58" t="s">
        <v>1274</v>
      </c>
      <c r="E285" s="12"/>
      <c r="F285" s="48"/>
      <c r="G285" s="11"/>
      <c r="H285" s="4"/>
      <c r="I285" s="4"/>
      <c r="J285" s="11"/>
      <c r="K285" s="4"/>
      <c r="L285" s="4"/>
      <c r="M285" s="4"/>
      <c r="N285" s="4"/>
      <c r="O285" s="4"/>
      <c r="P285" s="4"/>
      <c r="Q285" s="11" t="e">
        <f>MIN(K285,M285,N285,O285,P285,J285,I285,H285,G285,F285,E285,#REF!,L285)</f>
        <v>#REF!</v>
      </c>
      <c r="R285" s="11" t="e">
        <f>Q285-#REF!</f>
        <v>#REF!</v>
      </c>
      <c r="S285" s="11" t="e">
        <f t="shared" si="18"/>
        <v>#REF!</v>
      </c>
      <c r="T285" s="11" t="e">
        <f t="shared" ref="T285:T292" si="23">Q285</f>
        <v>#REF!</v>
      </c>
      <c r="U285" s="21" t="e">
        <f t="shared" si="20"/>
        <v>#REF!</v>
      </c>
      <c r="V285" s="12" t="s">
        <v>6</v>
      </c>
      <c r="W285" s="20">
        <f>COUNT(L285,M285,N285,F285,J285,I285,H285,G285,#REF!,E285,#REF!)</f>
        <v>0</v>
      </c>
      <c r="X285" s="22" t="e">
        <f t="shared" si="19"/>
        <v>#DIV/0!</v>
      </c>
      <c r="Y285" s="22" t="e">
        <f>X285-#REF!</f>
        <v>#DIV/0!</v>
      </c>
    </row>
    <row r="286" spans="1:25" s="20" customFormat="1" ht="30" x14ac:dyDescent="0.25">
      <c r="A286" s="13"/>
      <c r="B286" s="10" t="s">
        <v>867</v>
      </c>
      <c r="C286" s="36" t="s">
        <v>4</v>
      </c>
      <c r="D286" s="58" t="s">
        <v>1274</v>
      </c>
      <c r="E286" s="12"/>
      <c r="F286" s="48"/>
      <c r="G286" s="11"/>
      <c r="H286" s="4"/>
      <c r="I286" s="4"/>
      <c r="J286" s="11"/>
      <c r="K286" s="4"/>
      <c r="L286" s="4"/>
      <c r="M286" s="4"/>
      <c r="N286" s="4"/>
      <c r="O286" s="4"/>
      <c r="P286" s="4"/>
      <c r="Q286" s="11" t="e">
        <f>MIN(K286,M286,N286,O286,P286,J286,I286,H286,G286,F286,E286,#REF!,L286)</f>
        <v>#REF!</v>
      </c>
      <c r="R286" s="11" t="e">
        <f>Q286-#REF!</f>
        <v>#REF!</v>
      </c>
      <c r="S286" s="11" t="e">
        <f t="shared" si="18"/>
        <v>#REF!</v>
      </c>
      <c r="T286" s="11" t="e">
        <f t="shared" si="23"/>
        <v>#REF!</v>
      </c>
      <c r="U286" s="21" t="e">
        <f t="shared" si="20"/>
        <v>#REF!</v>
      </c>
      <c r="V286" s="12" t="s">
        <v>6</v>
      </c>
      <c r="W286" s="20">
        <f>COUNT(L286,M286,N286,F286,J286,I286,H286,G286,#REF!,E286,#REF!)</f>
        <v>0</v>
      </c>
      <c r="X286" s="22" t="e">
        <f t="shared" si="19"/>
        <v>#DIV/0!</v>
      </c>
      <c r="Y286" s="22" t="e">
        <f>X286-#REF!</f>
        <v>#DIV/0!</v>
      </c>
    </row>
    <row r="287" spans="1:25" s="20" customFormat="1" ht="30" x14ac:dyDescent="0.25">
      <c r="A287" s="13"/>
      <c r="B287" s="10" t="s">
        <v>868</v>
      </c>
      <c r="C287" s="36" t="s">
        <v>4</v>
      </c>
      <c r="D287" s="58" t="s">
        <v>1274</v>
      </c>
      <c r="E287" s="12"/>
      <c r="F287" s="48"/>
      <c r="G287" s="11"/>
      <c r="H287" s="4"/>
      <c r="I287" s="4"/>
      <c r="J287" s="11"/>
      <c r="K287" s="4"/>
      <c r="L287" s="4"/>
      <c r="M287" s="4"/>
      <c r="N287" s="4"/>
      <c r="O287" s="4"/>
      <c r="P287" s="4"/>
      <c r="Q287" s="11" t="e">
        <f>MIN(K287,M287,N287,O287,P287,J287,I287,H287,G287,F287,E287,#REF!,L287)</f>
        <v>#REF!</v>
      </c>
      <c r="R287" s="11" t="e">
        <f>Q287-#REF!</f>
        <v>#REF!</v>
      </c>
      <c r="S287" s="11" t="e">
        <f t="shared" si="18"/>
        <v>#REF!</v>
      </c>
      <c r="T287" s="11" t="e">
        <f t="shared" si="23"/>
        <v>#REF!</v>
      </c>
      <c r="U287" s="21" t="e">
        <f t="shared" si="20"/>
        <v>#REF!</v>
      </c>
      <c r="V287" s="12" t="s">
        <v>6</v>
      </c>
      <c r="W287" s="20">
        <f>COUNT(L287,M287,N287,F287,J287,I287,H287,G287,#REF!,E287,#REF!)</f>
        <v>0</v>
      </c>
      <c r="X287" s="22" t="e">
        <f t="shared" si="19"/>
        <v>#DIV/0!</v>
      </c>
      <c r="Y287" s="22" t="e">
        <f>X287-#REF!</f>
        <v>#DIV/0!</v>
      </c>
    </row>
    <row r="288" spans="1:25" s="20" customFormat="1" ht="30" x14ac:dyDescent="0.25">
      <c r="A288" s="13"/>
      <c r="B288" s="10" t="s">
        <v>869</v>
      </c>
      <c r="C288" s="36" t="s">
        <v>4</v>
      </c>
      <c r="D288" s="58" t="s">
        <v>1274</v>
      </c>
      <c r="E288" s="12"/>
      <c r="F288" s="48"/>
      <c r="G288" s="11"/>
      <c r="H288" s="4"/>
      <c r="I288" s="4"/>
      <c r="J288" s="11"/>
      <c r="K288" s="4"/>
      <c r="L288" s="4"/>
      <c r="M288" s="4"/>
      <c r="N288" s="4"/>
      <c r="O288" s="4"/>
      <c r="P288" s="4"/>
      <c r="Q288" s="11" t="e">
        <f>MIN(K288,M288,N288,O288,P288,J288,I288,H288,G288,F288,E288,#REF!,L288)</f>
        <v>#REF!</v>
      </c>
      <c r="R288" s="11" t="e">
        <f>Q288-#REF!</f>
        <v>#REF!</v>
      </c>
      <c r="S288" s="11" t="e">
        <f t="shared" si="18"/>
        <v>#REF!</v>
      </c>
      <c r="T288" s="11" t="e">
        <f t="shared" si="23"/>
        <v>#REF!</v>
      </c>
      <c r="U288" s="21" t="e">
        <f t="shared" si="20"/>
        <v>#REF!</v>
      </c>
      <c r="V288" s="12" t="s">
        <v>6</v>
      </c>
      <c r="W288" s="20">
        <f>COUNT(L288,M288,N288,F288,J288,I288,H288,G288,#REF!,E288,#REF!)</f>
        <v>0</v>
      </c>
      <c r="X288" s="22" t="e">
        <f t="shared" si="19"/>
        <v>#DIV/0!</v>
      </c>
      <c r="Y288" s="22" t="e">
        <f>X288-#REF!</f>
        <v>#DIV/0!</v>
      </c>
    </row>
    <row r="289" spans="1:25" s="20" customFormat="1" ht="30" x14ac:dyDescent="0.25">
      <c r="A289" s="13"/>
      <c r="B289" s="10" t="s">
        <v>870</v>
      </c>
      <c r="C289" s="36" t="s">
        <v>4</v>
      </c>
      <c r="D289" s="58" t="s">
        <v>1274</v>
      </c>
      <c r="E289" s="12"/>
      <c r="F289" s="48"/>
      <c r="G289" s="11"/>
      <c r="H289" s="4"/>
      <c r="I289" s="4"/>
      <c r="J289" s="11"/>
      <c r="K289" s="4"/>
      <c r="L289" s="4"/>
      <c r="M289" s="4"/>
      <c r="N289" s="4"/>
      <c r="O289" s="4"/>
      <c r="P289" s="4"/>
      <c r="Q289" s="11" t="e">
        <f>MIN(K289,M289,N289,O289,P289,J289,I289,H289,G289,F289,E289,#REF!,L289)</f>
        <v>#REF!</v>
      </c>
      <c r="R289" s="11" t="e">
        <f>Q289-#REF!</f>
        <v>#REF!</v>
      </c>
      <c r="S289" s="11" t="e">
        <f t="shared" si="18"/>
        <v>#REF!</v>
      </c>
      <c r="T289" s="11" t="e">
        <f t="shared" si="23"/>
        <v>#REF!</v>
      </c>
      <c r="U289" s="21" t="e">
        <f t="shared" si="20"/>
        <v>#REF!</v>
      </c>
      <c r="V289" s="12" t="s">
        <v>6</v>
      </c>
      <c r="W289" s="20">
        <f>COUNT(L289,M289,N289,F289,J289,I289,H289,G289,#REF!,E289,#REF!)</f>
        <v>0</v>
      </c>
      <c r="X289" s="22" t="e">
        <f t="shared" si="19"/>
        <v>#DIV/0!</v>
      </c>
      <c r="Y289" s="22" t="e">
        <f>X289-#REF!</f>
        <v>#DIV/0!</v>
      </c>
    </row>
    <row r="290" spans="1:25" s="20" customFormat="1" ht="30" x14ac:dyDescent="0.25">
      <c r="A290" s="13"/>
      <c r="B290" s="10" t="s">
        <v>871</v>
      </c>
      <c r="C290" s="36" t="s">
        <v>4</v>
      </c>
      <c r="D290" s="58" t="s">
        <v>1274</v>
      </c>
      <c r="E290" s="12"/>
      <c r="F290" s="34"/>
      <c r="G290" s="31"/>
      <c r="H290" s="4"/>
      <c r="I290" s="4"/>
      <c r="J290" s="11"/>
      <c r="K290" s="4"/>
      <c r="L290" s="4"/>
      <c r="M290" s="4"/>
      <c r="N290" s="4"/>
      <c r="O290" s="4"/>
      <c r="P290" s="4"/>
      <c r="Q290" s="11" t="e">
        <f>MIN(K290,M290,N290,O290,P290,J290,I290,H290,G290,F290,E290,#REF!,L290)</f>
        <v>#REF!</v>
      </c>
      <c r="R290" s="11" t="e">
        <f>Q290-#REF!</f>
        <v>#REF!</v>
      </c>
      <c r="S290" s="11" t="e">
        <f t="shared" si="18"/>
        <v>#REF!</v>
      </c>
      <c r="T290" s="11" t="e">
        <f t="shared" si="23"/>
        <v>#REF!</v>
      </c>
      <c r="U290" s="21" t="e">
        <f t="shared" si="20"/>
        <v>#REF!</v>
      </c>
      <c r="V290" s="12" t="s">
        <v>6</v>
      </c>
      <c r="W290" s="20">
        <f>COUNT(L290,M290,N290,F290,J290,I290,H290,G290,#REF!,E290,#REF!)</f>
        <v>0</v>
      </c>
      <c r="X290" s="22" t="e">
        <f t="shared" si="19"/>
        <v>#DIV/0!</v>
      </c>
      <c r="Y290" s="22" t="e">
        <f>X290-#REF!</f>
        <v>#DIV/0!</v>
      </c>
    </row>
    <row r="291" spans="1:25" s="20" customFormat="1" ht="30" x14ac:dyDescent="0.25">
      <c r="A291" s="13"/>
      <c r="B291" s="10" t="s">
        <v>872</v>
      </c>
      <c r="C291" s="36" t="s">
        <v>4</v>
      </c>
      <c r="D291" s="58" t="s">
        <v>1274</v>
      </c>
      <c r="E291" s="12"/>
      <c r="F291" s="48"/>
      <c r="G291" s="11"/>
      <c r="H291" s="4"/>
      <c r="I291" s="4"/>
      <c r="J291" s="11"/>
      <c r="K291" s="4"/>
      <c r="L291" s="4"/>
      <c r="M291" s="4"/>
      <c r="N291" s="4"/>
      <c r="O291" s="4"/>
      <c r="P291" s="4"/>
      <c r="Q291" s="11" t="e">
        <f>MIN(K291,M291,N291,O291,P291,J291,I291,H291,G291,F291,E291,#REF!,L291)</f>
        <v>#REF!</v>
      </c>
      <c r="R291" s="11" t="e">
        <f>Q291-#REF!</f>
        <v>#REF!</v>
      </c>
      <c r="S291" s="11" t="e">
        <f t="shared" si="18"/>
        <v>#REF!</v>
      </c>
      <c r="T291" s="11" t="e">
        <f t="shared" si="23"/>
        <v>#REF!</v>
      </c>
      <c r="U291" s="21" t="e">
        <f t="shared" si="20"/>
        <v>#REF!</v>
      </c>
      <c r="V291" s="12" t="s">
        <v>6</v>
      </c>
      <c r="W291" s="20">
        <f>COUNT(L291,M291,N291,F291,J291,I291,H291,G291,#REF!,E291,#REF!)</f>
        <v>0</v>
      </c>
      <c r="X291" s="22" t="e">
        <f t="shared" si="19"/>
        <v>#DIV/0!</v>
      </c>
      <c r="Y291" s="22" t="e">
        <f>X291-#REF!</f>
        <v>#DIV/0!</v>
      </c>
    </row>
    <row r="292" spans="1:25" s="20" customFormat="1" ht="30" x14ac:dyDescent="0.25">
      <c r="A292" s="13"/>
      <c r="B292" s="10" t="s">
        <v>873</v>
      </c>
      <c r="C292" s="36" t="s">
        <v>4</v>
      </c>
      <c r="D292" s="58" t="s">
        <v>1274</v>
      </c>
      <c r="E292" s="12"/>
      <c r="F292" s="48"/>
      <c r="G292" s="11"/>
      <c r="H292" s="4"/>
      <c r="I292" s="4"/>
      <c r="J292" s="11"/>
      <c r="K292" s="4"/>
      <c r="L292" s="4"/>
      <c r="M292" s="4"/>
      <c r="N292" s="4"/>
      <c r="O292" s="4"/>
      <c r="P292" s="4"/>
      <c r="Q292" s="11" t="e">
        <f>MIN(K292,M292,N292,O292,P292,J292,I292,H292,G292,F292,E292,#REF!,L292)</f>
        <v>#REF!</v>
      </c>
      <c r="R292" s="11" t="e">
        <f>Q292-#REF!</f>
        <v>#REF!</v>
      </c>
      <c r="S292" s="11" t="e">
        <f t="shared" ref="S292:S379" si="24">R292=Q292</f>
        <v>#REF!</v>
      </c>
      <c r="T292" s="11" t="e">
        <f t="shared" si="23"/>
        <v>#REF!</v>
      </c>
      <c r="U292" s="21" t="e">
        <f t="shared" si="20"/>
        <v>#REF!</v>
      </c>
      <c r="V292" s="12" t="s">
        <v>6</v>
      </c>
      <c r="W292" s="20">
        <f>COUNT(L292,M292,N292,F292,J292,I292,H292,G292,#REF!,E292,#REF!)</f>
        <v>0</v>
      </c>
      <c r="X292" s="22" t="e">
        <f t="shared" ref="X292:X379" si="25">AVERAGE(N292,M292,L292,K292,J292,I292,H292,G292,F292)</f>
        <v>#DIV/0!</v>
      </c>
      <c r="Y292" s="22" t="e">
        <f>X292-#REF!</f>
        <v>#DIV/0!</v>
      </c>
    </row>
    <row r="293" spans="1:25" s="20" customFormat="1" ht="30" x14ac:dyDescent="0.25">
      <c r="A293" s="13"/>
      <c r="B293" s="10" t="s">
        <v>1191</v>
      </c>
      <c r="C293" s="36" t="s">
        <v>4</v>
      </c>
      <c r="D293" s="58" t="s">
        <v>1274</v>
      </c>
      <c r="E293" s="12"/>
      <c r="F293" s="48"/>
      <c r="G293" s="11"/>
      <c r="H293" s="4"/>
      <c r="I293" s="4"/>
      <c r="J293" s="11"/>
      <c r="K293" s="4"/>
      <c r="L293" s="4"/>
      <c r="M293" s="4"/>
      <c r="N293" s="4"/>
      <c r="O293" s="4">
        <v>60</v>
      </c>
      <c r="P293" s="4">
        <v>72</v>
      </c>
      <c r="Q293" s="11" t="e">
        <f>MIN(K293,M293,N293,O293,P293,J293,I293,H293,G293,F293,E293,#REF!,L293)</f>
        <v>#REF!</v>
      </c>
      <c r="R293" s="11" t="e">
        <f>Q293-#REF!</f>
        <v>#REF!</v>
      </c>
      <c r="S293" s="11" t="e">
        <f t="shared" si="24"/>
        <v>#REF!</v>
      </c>
      <c r="T293" s="4">
        <f t="shared" ref="T293:T299" si="26">O293</f>
        <v>60</v>
      </c>
      <c r="U293" s="21" t="e">
        <f t="shared" si="20"/>
        <v>#REF!</v>
      </c>
      <c r="V293" s="12" t="s">
        <v>18</v>
      </c>
      <c r="W293" s="20">
        <f>COUNT(L293,M293,N293,F293,J293,I293,H293,G293,#REF!,E293,#REF!)</f>
        <v>0</v>
      </c>
      <c r="X293" s="22" t="e">
        <f t="shared" si="25"/>
        <v>#DIV/0!</v>
      </c>
      <c r="Y293" s="22" t="e">
        <f>X293-#REF!</f>
        <v>#DIV/0!</v>
      </c>
    </row>
    <row r="294" spans="1:25" s="20" customFormat="1" ht="30" x14ac:dyDescent="0.25">
      <c r="A294" s="13"/>
      <c r="B294" s="10" t="s">
        <v>1192</v>
      </c>
      <c r="C294" s="36" t="s">
        <v>4</v>
      </c>
      <c r="D294" s="58" t="s">
        <v>1274</v>
      </c>
      <c r="E294" s="12"/>
      <c r="F294" s="48"/>
      <c r="G294" s="11"/>
      <c r="H294" s="4"/>
      <c r="I294" s="4"/>
      <c r="J294" s="11"/>
      <c r="K294" s="4"/>
      <c r="L294" s="4"/>
      <c r="M294" s="4"/>
      <c r="N294" s="4"/>
      <c r="O294" s="4">
        <v>65</v>
      </c>
      <c r="P294" s="4">
        <v>78</v>
      </c>
      <c r="Q294" s="11" t="e">
        <f>MIN(K294,M294,N294,O294,P294,J294,I294,H294,G294,F294,E294,#REF!,L294)</f>
        <v>#REF!</v>
      </c>
      <c r="R294" s="11" t="e">
        <f>Q294-#REF!</f>
        <v>#REF!</v>
      </c>
      <c r="S294" s="11" t="e">
        <f t="shared" si="24"/>
        <v>#REF!</v>
      </c>
      <c r="T294" s="4">
        <f t="shared" si="26"/>
        <v>65</v>
      </c>
      <c r="U294" s="21" t="e">
        <f t="shared" si="20"/>
        <v>#REF!</v>
      </c>
      <c r="V294" s="12" t="s">
        <v>18</v>
      </c>
      <c r="W294" s="20">
        <f>COUNT(L294,M294,N294,F294,J294,I294,H294,G294,#REF!,E294,#REF!)</f>
        <v>0</v>
      </c>
      <c r="X294" s="22" t="e">
        <f t="shared" si="25"/>
        <v>#DIV/0!</v>
      </c>
      <c r="Y294" s="22" t="e">
        <f>X294-#REF!</f>
        <v>#DIV/0!</v>
      </c>
    </row>
    <row r="295" spans="1:25" s="20" customFormat="1" ht="30" x14ac:dyDescent="0.25">
      <c r="A295" s="13"/>
      <c r="B295" s="10" t="s">
        <v>1193</v>
      </c>
      <c r="C295" s="36" t="s">
        <v>4</v>
      </c>
      <c r="D295" s="58" t="s">
        <v>1274</v>
      </c>
      <c r="E295" s="12"/>
      <c r="F295" s="48"/>
      <c r="G295" s="11"/>
      <c r="H295" s="4"/>
      <c r="I295" s="4"/>
      <c r="J295" s="11"/>
      <c r="K295" s="4"/>
      <c r="L295" s="4"/>
      <c r="M295" s="4"/>
      <c r="N295" s="4"/>
      <c r="O295" s="4">
        <v>70</v>
      </c>
      <c r="P295" s="4">
        <v>84</v>
      </c>
      <c r="Q295" s="11" t="e">
        <f>MIN(K295,M295,N295,O295,P295,J295,I295,H295,G295,F295,E295,#REF!,L295)</f>
        <v>#REF!</v>
      </c>
      <c r="R295" s="11" t="e">
        <f>Q295-#REF!</f>
        <v>#REF!</v>
      </c>
      <c r="S295" s="11" t="e">
        <f t="shared" si="24"/>
        <v>#REF!</v>
      </c>
      <c r="T295" s="4">
        <f t="shared" si="26"/>
        <v>70</v>
      </c>
      <c r="U295" s="21" t="e">
        <f t="shared" ref="U295:U374" si="27">(T295-Q295)/Q295</f>
        <v>#REF!</v>
      </c>
      <c r="V295" s="12" t="s">
        <v>18</v>
      </c>
      <c r="W295" s="20">
        <f>COUNT(L295,M295,N295,F295,J295,I295,H295,G295,#REF!,E295,#REF!)</f>
        <v>0</v>
      </c>
      <c r="X295" s="22" t="e">
        <f t="shared" si="25"/>
        <v>#DIV/0!</v>
      </c>
      <c r="Y295" s="22" t="e">
        <f>X295-#REF!</f>
        <v>#DIV/0!</v>
      </c>
    </row>
    <row r="296" spans="1:25" s="20" customFormat="1" ht="30" x14ac:dyDescent="0.25">
      <c r="A296" s="13"/>
      <c r="B296" s="10" t="s">
        <v>1194</v>
      </c>
      <c r="C296" s="36" t="s">
        <v>4</v>
      </c>
      <c r="D296" s="58" t="s">
        <v>1274</v>
      </c>
      <c r="E296" s="12"/>
      <c r="F296" s="48"/>
      <c r="G296" s="11"/>
      <c r="H296" s="4"/>
      <c r="I296" s="4"/>
      <c r="J296" s="11"/>
      <c r="K296" s="4"/>
      <c r="L296" s="4"/>
      <c r="M296" s="4"/>
      <c r="N296" s="4"/>
      <c r="O296" s="4">
        <v>75</v>
      </c>
      <c r="P296" s="4">
        <v>90</v>
      </c>
      <c r="Q296" s="11" t="e">
        <f>MIN(K296,M296,N296,O296,P296,J296,I296,H296,G296,F296,E296,#REF!,L296)</f>
        <v>#REF!</v>
      </c>
      <c r="R296" s="11" t="e">
        <f>Q296-#REF!</f>
        <v>#REF!</v>
      </c>
      <c r="S296" s="11" t="e">
        <f t="shared" si="24"/>
        <v>#REF!</v>
      </c>
      <c r="T296" s="4">
        <f t="shared" si="26"/>
        <v>75</v>
      </c>
      <c r="U296" s="21" t="e">
        <f t="shared" si="27"/>
        <v>#REF!</v>
      </c>
      <c r="V296" s="12" t="s">
        <v>18</v>
      </c>
      <c r="W296" s="20">
        <f>COUNT(L296,M296,N296,F296,J296,I296,H296,G296,#REF!,E296,#REF!)</f>
        <v>0</v>
      </c>
      <c r="X296" s="22" t="e">
        <f t="shared" si="25"/>
        <v>#DIV/0!</v>
      </c>
      <c r="Y296" s="22" t="e">
        <f>X296-#REF!</f>
        <v>#DIV/0!</v>
      </c>
    </row>
    <row r="297" spans="1:25" s="20" customFormat="1" ht="30" x14ac:dyDescent="0.25">
      <c r="A297" s="13"/>
      <c r="B297" s="10" t="s">
        <v>1195</v>
      </c>
      <c r="C297" s="36" t="s">
        <v>4</v>
      </c>
      <c r="D297" s="58" t="s">
        <v>1274</v>
      </c>
      <c r="E297" s="12"/>
      <c r="F297" s="48"/>
      <c r="G297" s="11"/>
      <c r="H297" s="4"/>
      <c r="I297" s="4"/>
      <c r="J297" s="11"/>
      <c r="K297" s="4"/>
      <c r="L297" s="4"/>
      <c r="M297" s="4"/>
      <c r="N297" s="4"/>
      <c r="O297" s="4">
        <v>85</v>
      </c>
      <c r="P297" s="4">
        <v>102</v>
      </c>
      <c r="Q297" s="11" t="e">
        <f>MIN(K297,M297,N297,O297,P297,J297,I297,H297,G297,F297,E297,#REF!,L297)</f>
        <v>#REF!</v>
      </c>
      <c r="R297" s="11" t="e">
        <f>Q297-#REF!</f>
        <v>#REF!</v>
      </c>
      <c r="S297" s="11" t="e">
        <f t="shared" si="24"/>
        <v>#REF!</v>
      </c>
      <c r="T297" s="4">
        <f t="shared" si="26"/>
        <v>85</v>
      </c>
      <c r="U297" s="21" t="e">
        <f t="shared" si="27"/>
        <v>#REF!</v>
      </c>
      <c r="V297" s="12" t="s">
        <v>18</v>
      </c>
      <c r="W297" s="20">
        <f>COUNT(L297,M297,N297,F297,J297,I297,H297,G297,#REF!,E297,#REF!)</f>
        <v>0</v>
      </c>
      <c r="X297" s="22" t="e">
        <f t="shared" si="25"/>
        <v>#DIV/0!</v>
      </c>
      <c r="Y297" s="22" t="e">
        <f>X297-#REF!</f>
        <v>#DIV/0!</v>
      </c>
    </row>
    <row r="298" spans="1:25" s="20" customFormat="1" ht="30" x14ac:dyDescent="0.25">
      <c r="A298" s="13"/>
      <c r="B298" s="10" t="s">
        <v>1196</v>
      </c>
      <c r="C298" s="36" t="s">
        <v>4</v>
      </c>
      <c r="D298" s="58" t="s">
        <v>1274</v>
      </c>
      <c r="E298" s="12"/>
      <c r="F298" s="48"/>
      <c r="G298" s="11"/>
      <c r="H298" s="4"/>
      <c r="I298" s="4"/>
      <c r="J298" s="11"/>
      <c r="K298" s="4"/>
      <c r="L298" s="4"/>
      <c r="M298" s="4"/>
      <c r="N298" s="4"/>
      <c r="O298" s="4">
        <v>90</v>
      </c>
      <c r="P298" s="4">
        <v>108</v>
      </c>
      <c r="Q298" s="11" t="e">
        <f>MIN(K298,M298,N298,O298,P298,J298,I298,H298,G298,F298,E298,#REF!,L298)</f>
        <v>#REF!</v>
      </c>
      <c r="R298" s="11" t="e">
        <f>Q298-#REF!</f>
        <v>#REF!</v>
      </c>
      <c r="S298" s="11" t="e">
        <f t="shared" si="24"/>
        <v>#REF!</v>
      </c>
      <c r="T298" s="4">
        <f t="shared" si="26"/>
        <v>90</v>
      </c>
      <c r="U298" s="21" t="e">
        <f t="shared" si="27"/>
        <v>#REF!</v>
      </c>
      <c r="V298" s="12" t="s">
        <v>18</v>
      </c>
      <c r="W298" s="20">
        <f>COUNT(L298,M298,N298,F298,J298,I298,H298,G298,#REF!,E298,#REF!)</f>
        <v>0</v>
      </c>
      <c r="X298" s="22" t="e">
        <f t="shared" si="25"/>
        <v>#DIV/0!</v>
      </c>
      <c r="Y298" s="22" t="e">
        <f>X298-#REF!</f>
        <v>#DIV/0!</v>
      </c>
    </row>
    <row r="299" spans="1:25" s="20" customFormat="1" ht="30" x14ac:dyDescent="0.25">
      <c r="A299" s="13"/>
      <c r="B299" s="10" t="s">
        <v>1197</v>
      </c>
      <c r="C299" s="36" t="s">
        <v>4</v>
      </c>
      <c r="D299" s="58" t="s">
        <v>1274</v>
      </c>
      <c r="E299" s="12"/>
      <c r="F299" s="48"/>
      <c r="G299" s="11"/>
      <c r="H299" s="4"/>
      <c r="I299" s="4"/>
      <c r="J299" s="11"/>
      <c r="K299" s="4"/>
      <c r="L299" s="4"/>
      <c r="M299" s="4"/>
      <c r="N299" s="4"/>
      <c r="O299" s="4">
        <v>100</v>
      </c>
      <c r="P299" s="4">
        <v>120</v>
      </c>
      <c r="Q299" s="11" t="e">
        <f>MIN(K299,M299,N299,O299,P299,J299,I299,H299,G299,F299,E299,#REF!,L299)</f>
        <v>#REF!</v>
      </c>
      <c r="R299" s="11" t="e">
        <f>Q299-#REF!</f>
        <v>#REF!</v>
      </c>
      <c r="S299" s="11" t="e">
        <f t="shared" si="24"/>
        <v>#REF!</v>
      </c>
      <c r="T299" s="4">
        <f t="shared" si="26"/>
        <v>100</v>
      </c>
      <c r="U299" s="21" t="e">
        <f t="shared" si="27"/>
        <v>#REF!</v>
      </c>
      <c r="V299" s="12" t="s">
        <v>18</v>
      </c>
      <c r="W299" s="20">
        <f>COUNT(L299,M299,N299,F299,J299,I299,H299,G299,#REF!,E299,#REF!)</f>
        <v>0</v>
      </c>
      <c r="X299" s="22" t="e">
        <f t="shared" si="25"/>
        <v>#DIV/0!</v>
      </c>
      <c r="Y299" s="22" t="e">
        <f>X299-#REF!</f>
        <v>#DIV/0!</v>
      </c>
    </row>
    <row r="300" spans="1:25" s="20" customFormat="1" ht="45" x14ac:dyDescent="0.25">
      <c r="A300" s="13"/>
      <c r="B300" s="10" t="s">
        <v>1198</v>
      </c>
      <c r="C300" s="36" t="s">
        <v>4</v>
      </c>
      <c r="D300" s="58" t="s">
        <v>1274</v>
      </c>
      <c r="E300" s="12"/>
      <c r="F300" s="48"/>
      <c r="G300" s="11"/>
      <c r="H300" s="4"/>
      <c r="I300" s="4"/>
      <c r="J300" s="11"/>
      <c r="K300" s="4"/>
      <c r="L300" s="4"/>
      <c r="M300" s="4"/>
      <c r="N300" s="4"/>
      <c r="O300" s="4"/>
      <c r="P300" s="4"/>
      <c r="Q300" s="11" t="e">
        <f>MIN(K300,M300,N300,O300,P300,J300,I300,H300,G300,F300,E300,#REF!,L300)</f>
        <v>#REF!</v>
      </c>
      <c r="R300" s="11"/>
      <c r="S300" s="11"/>
      <c r="T300" s="4">
        <v>2555.83</v>
      </c>
      <c r="U300" s="21" t="e">
        <f t="shared" si="27"/>
        <v>#REF!</v>
      </c>
      <c r="V300" s="12" t="s">
        <v>841</v>
      </c>
      <c r="X300" s="22"/>
      <c r="Y300" s="22"/>
    </row>
    <row r="301" spans="1:25" s="20" customFormat="1" ht="45" x14ac:dyDescent="0.25">
      <c r="A301" s="13"/>
      <c r="B301" s="10" t="s">
        <v>1199</v>
      </c>
      <c r="C301" s="36" t="s">
        <v>4</v>
      </c>
      <c r="D301" s="58" t="s">
        <v>1274</v>
      </c>
      <c r="E301" s="12"/>
      <c r="F301" s="48"/>
      <c r="G301" s="11"/>
      <c r="H301" s="4"/>
      <c r="I301" s="4"/>
      <c r="J301" s="11"/>
      <c r="K301" s="4"/>
      <c r="L301" s="4"/>
      <c r="M301" s="4"/>
      <c r="N301" s="4"/>
      <c r="O301" s="4"/>
      <c r="P301" s="4"/>
      <c r="Q301" s="11" t="e">
        <f>MIN(K301,M301,N301,O301,P301,J301,I301,H301,G301,F301,E301,#REF!,L301)</f>
        <v>#REF!</v>
      </c>
      <c r="R301" s="11"/>
      <c r="S301" s="11"/>
      <c r="T301" s="4">
        <v>4759.8100000000004</v>
      </c>
      <c r="U301" s="21" t="e">
        <f t="shared" si="27"/>
        <v>#REF!</v>
      </c>
      <c r="V301" s="12" t="s">
        <v>841</v>
      </c>
      <c r="X301" s="22"/>
      <c r="Y301" s="22"/>
    </row>
    <row r="302" spans="1:25" s="20" customFormat="1" ht="45" x14ac:dyDescent="0.25">
      <c r="A302" s="13"/>
      <c r="B302" s="10" t="s">
        <v>1200</v>
      </c>
      <c r="C302" s="36" t="s">
        <v>4</v>
      </c>
      <c r="D302" s="58" t="s">
        <v>1274</v>
      </c>
      <c r="E302" s="12"/>
      <c r="F302" s="48"/>
      <c r="G302" s="11"/>
      <c r="H302" s="4"/>
      <c r="I302" s="4"/>
      <c r="J302" s="11"/>
      <c r="K302" s="4"/>
      <c r="L302" s="4"/>
      <c r="M302" s="4"/>
      <c r="N302" s="4"/>
      <c r="O302" s="4"/>
      <c r="P302" s="4"/>
      <c r="Q302" s="11" t="e">
        <f>MIN(K302,M302,N302,O302,P302,J302,I302,H302,G302,F302,E302,#REF!,L302)</f>
        <v>#REF!</v>
      </c>
      <c r="R302" s="11"/>
      <c r="S302" s="11"/>
      <c r="T302" s="4">
        <v>5898.06</v>
      </c>
      <c r="U302" s="21" t="e">
        <f t="shared" si="27"/>
        <v>#REF!</v>
      </c>
      <c r="V302" s="12" t="s">
        <v>841</v>
      </c>
      <c r="X302" s="22"/>
      <c r="Y302" s="22"/>
    </row>
    <row r="303" spans="1:25" s="20" customFormat="1" ht="60" x14ac:dyDescent="0.25">
      <c r="A303" s="13"/>
      <c r="B303" s="10" t="s">
        <v>1201</v>
      </c>
      <c r="C303" s="36" t="s">
        <v>4</v>
      </c>
      <c r="D303" s="58" t="s">
        <v>1274</v>
      </c>
      <c r="E303" s="12"/>
      <c r="F303" s="48"/>
      <c r="G303" s="11"/>
      <c r="H303" s="4"/>
      <c r="I303" s="4"/>
      <c r="J303" s="11"/>
      <c r="K303" s="4"/>
      <c r="L303" s="4"/>
      <c r="M303" s="4"/>
      <c r="N303" s="4"/>
      <c r="O303" s="4"/>
      <c r="P303" s="4"/>
      <c r="Q303" s="11" t="e">
        <f>MIN(K303,M303,N303,O303,P303,J303,I303,H303,G303,F303,E303,#REF!,L303)</f>
        <v>#REF!</v>
      </c>
      <c r="R303" s="11"/>
      <c r="S303" s="11"/>
      <c r="T303" s="4">
        <v>8988.5300000000007</v>
      </c>
      <c r="U303" s="21" t="e">
        <f t="shared" si="27"/>
        <v>#REF!</v>
      </c>
      <c r="V303" s="12" t="s">
        <v>841</v>
      </c>
      <c r="X303" s="22"/>
      <c r="Y303" s="22"/>
    </row>
    <row r="304" spans="1:25" s="20" customFormat="1" ht="60" x14ac:dyDescent="0.25">
      <c r="A304" s="13"/>
      <c r="B304" s="10" t="s">
        <v>1202</v>
      </c>
      <c r="C304" s="36" t="s">
        <v>4</v>
      </c>
      <c r="D304" s="58" t="s">
        <v>1274</v>
      </c>
      <c r="E304" s="12"/>
      <c r="F304" s="48"/>
      <c r="G304" s="11"/>
      <c r="H304" s="4"/>
      <c r="I304" s="4"/>
      <c r="J304" s="11"/>
      <c r="K304" s="4"/>
      <c r="L304" s="4"/>
      <c r="M304" s="4"/>
      <c r="N304" s="4"/>
      <c r="O304" s="4"/>
      <c r="P304" s="4"/>
      <c r="Q304" s="11" t="e">
        <f>MIN(K304,M304,N304,O304,P304,J304,I304,H304,G304,F304,E304,#REF!,L304)</f>
        <v>#REF!</v>
      </c>
      <c r="R304" s="11"/>
      <c r="S304" s="11"/>
      <c r="T304" s="4">
        <v>8988.5300000000007</v>
      </c>
      <c r="U304" s="21" t="e">
        <f t="shared" si="27"/>
        <v>#REF!</v>
      </c>
      <c r="V304" s="12" t="s">
        <v>841</v>
      </c>
      <c r="X304" s="22"/>
      <c r="Y304" s="22"/>
    </row>
    <row r="305" spans="1:25" s="20" customFormat="1" ht="60" x14ac:dyDescent="0.25">
      <c r="A305" s="13"/>
      <c r="B305" s="10" t="s">
        <v>1203</v>
      </c>
      <c r="C305" s="36" t="s">
        <v>4</v>
      </c>
      <c r="D305" s="58" t="s">
        <v>1274</v>
      </c>
      <c r="E305" s="12"/>
      <c r="F305" s="48"/>
      <c r="G305" s="11"/>
      <c r="H305" s="4"/>
      <c r="I305" s="4"/>
      <c r="J305" s="11"/>
      <c r="K305" s="4"/>
      <c r="L305" s="4"/>
      <c r="M305" s="4"/>
      <c r="N305" s="4"/>
      <c r="O305" s="4"/>
      <c r="P305" s="4"/>
      <c r="Q305" s="11" t="e">
        <f>MIN(K305,M305,N305,O305,P305,J305,I305,H305,G305,F305,E305,#REF!,L305)</f>
        <v>#REF!</v>
      </c>
      <c r="R305" s="11"/>
      <c r="S305" s="11"/>
      <c r="T305" s="4">
        <v>7762.28</v>
      </c>
      <c r="U305" s="21" t="e">
        <f t="shared" si="27"/>
        <v>#REF!</v>
      </c>
      <c r="V305" s="12" t="s">
        <v>841</v>
      </c>
      <c r="X305" s="22"/>
      <c r="Y305" s="22"/>
    </row>
    <row r="306" spans="1:25" s="20" customFormat="1" ht="45" x14ac:dyDescent="0.25">
      <c r="A306" s="13"/>
      <c r="B306" s="10" t="s">
        <v>1204</v>
      </c>
      <c r="C306" s="36" t="s">
        <v>4</v>
      </c>
      <c r="D306" s="58" t="s">
        <v>1274</v>
      </c>
      <c r="E306" s="12"/>
      <c r="F306" s="48"/>
      <c r="G306" s="11"/>
      <c r="H306" s="4"/>
      <c r="I306" s="4"/>
      <c r="J306" s="11"/>
      <c r="K306" s="4"/>
      <c r="L306" s="4"/>
      <c r="M306" s="4"/>
      <c r="N306" s="4"/>
      <c r="O306" s="4"/>
      <c r="P306" s="4"/>
      <c r="Q306" s="11" t="e">
        <f>MIN(K306,M306,N306,O306,P306,J306,I306,H306,G306,F306,E306,#REF!,L306)</f>
        <v>#REF!</v>
      </c>
      <c r="R306" s="11"/>
      <c r="S306" s="11"/>
      <c r="T306" s="4">
        <v>4815.3999999999996</v>
      </c>
      <c r="U306" s="21" t="e">
        <f t="shared" si="27"/>
        <v>#REF!</v>
      </c>
      <c r="V306" s="12" t="s">
        <v>841</v>
      </c>
      <c r="X306" s="22"/>
      <c r="Y306" s="22"/>
    </row>
    <row r="307" spans="1:25" s="20" customFormat="1" ht="45" x14ac:dyDescent="0.25">
      <c r="A307" s="13"/>
      <c r="B307" s="10" t="s">
        <v>1205</v>
      </c>
      <c r="C307" s="36" t="s">
        <v>4</v>
      </c>
      <c r="D307" s="58" t="s">
        <v>1274</v>
      </c>
      <c r="E307" s="12"/>
      <c r="F307" s="48"/>
      <c r="G307" s="11"/>
      <c r="H307" s="4"/>
      <c r="I307" s="4"/>
      <c r="J307" s="11"/>
      <c r="K307" s="4"/>
      <c r="L307" s="4"/>
      <c r="M307" s="4"/>
      <c r="N307" s="4"/>
      <c r="O307" s="4"/>
      <c r="P307" s="4"/>
      <c r="Q307" s="11" t="e">
        <f>MIN(K307,M307,N307,O307,P307,J307,I307,H307,G307,F307,E307,#REF!,L307)</f>
        <v>#REF!</v>
      </c>
      <c r="R307" s="11"/>
      <c r="S307" s="11"/>
      <c r="T307" s="4">
        <v>4815.3999999999996</v>
      </c>
      <c r="U307" s="21" t="e">
        <f t="shared" si="27"/>
        <v>#REF!</v>
      </c>
      <c r="V307" s="12" t="s">
        <v>841</v>
      </c>
      <c r="X307" s="22"/>
      <c r="Y307" s="22"/>
    </row>
    <row r="308" spans="1:25" s="20" customFormat="1" ht="30" x14ac:dyDescent="0.25">
      <c r="A308" s="13"/>
      <c r="B308" s="10" t="s">
        <v>1206</v>
      </c>
      <c r="C308" s="36" t="s">
        <v>4</v>
      </c>
      <c r="D308" s="58" t="s">
        <v>1274</v>
      </c>
      <c r="E308" s="12"/>
      <c r="F308" s="48"/>
      <c r="G308" s="11"/>
      <c r="H308" s="4"/>
      <c r="I308" s="4"/>
      <c r="J308" s="11"/>
      <c r="K308" s="4"/>
      <c r="L308" s="4"/>
      <c r="M308" s="4"/>
      <c r="N308" s="4"/>
      <c r="O308" s="4"/>
      <c r="P308" s="4"/>
      <c r="Q308" s="11" t="e">
        <f>MIN(K308,M308,N308,O308,P308,J308,I308,H308,G308,F308,E308,#REF!,L308)</f>
        <v>#REF!</v>
      </c>
      <c r="R308" s="11"/>
      <c r="S308" s="11"/>
      <c r="T308" s="4">
        <v>39307.26</v>
      </c>
      <c r="U308" s="21" t="e">
        <f t="shared" si="27"/>
        <v>#REF!</v>
      </c>
      <c r="V308" s="12" t="s">
        <v>841</v>
      </c>
      <c r="X308" s="22"/>
      <c r="Y308" s="22"/>
    </row>
    <row r="309" spans="1:25" s="20" customFormat="1" ht="30" x14ac:dyDescent="0.25">
      <c r="A309" s="13"/>
      <c r="B309" s="10" t="s">
        <v>1207</v>
      </c>
      <c r="C309" s="36" t="s">
        <v>4</v>
      </c>
      <c r="D309" s="58" t="s">
        <v>1274</v>
      </c>
      <c r="E309" s="12"/>
      <c r="F309" s="48"/>
      <c r="G309" s="11"/>
      <c r="H309" s="4"/>
      <c r="I309" s="4"/>
      <c r="J309" s="11"/>
      <c r="K309" s="4"/>
      <c r="L309" s="4"/>
      <c r="M309" s="4"/>
      <c r="N309" s="4"/>
      <c r="O309" s="4"/>
      <c r="P309" s="4"/>
      <c r="Q309" s="11" t="e">
        <f>MIN(K309,M309,N309,O309,P309,J309,I309,H309,G309,F309,E309,#REF!,L309)</f>
        <v>#REF!</v>
      </c>
      <c r="R309" s="11"/>
      <c r="S309" s="11"/>
      <c r="T309" s="4">
        <v>1103.01</v>
      </c>
      <c r="U309" s="21" t="e">
        <f t="shared" si="27"/>
        <v>#REF!</v>
      </c>
      <c r="V309" s="12" t="s">
        <v>841</v>
      </c>
      <c r="X309" s="22"/>
      <c r="Y309" s="22"/>
    </row>
    <row r="310" spans="1:25" s="20" customFormat="1" ht="30" x14ac:dyDescent="0.25">
      <c r="A310" s="13"/>
      <c r="B310" s="10" t="s">
        <v>1208</v>
      </c>
      <c r="C310" s="36" t="s">
        <v>4</v>
      </c>
      <c r="D310" s="58" t="s">
        <v>1274</v>
      </c>
      <c r="E310" s="12"/>
      <c r="F310" s="48"/>
      <c r="G310" s="11"/>
      <c r="H310" s="4"/>
      <c r="I310" s="4"/>
      <c r="J310" s="11"/>
      <c r="K310" s="4"/>
      <c r="L310" s="4"/>
      <c r="M310" s="4"/>
      <c r="N310" s="4"/>
      <c r="O310" s="4"/>
      <c r="P310" s="4"/>
      <c r="Q310" s="11" t="e">
        <f>MIN(K310,M310,N310,O310,P310,J310,I310,H310,G310,F310,E310,#REF!,L310)</f>
        <v>#REF!</v>
      </c>
      <c r="R310" s="11"/>
      <c r="S310" s="11"/>
      <c r="T310" s="4">
        <v>132261.9</v>
      </c>
      <c r="U310" s="21" t="e">
        <f t="shared" si="27"/>
        <v>#REF!</v>
      </c>
      <c r="V310" s="12" t="s">
        <v>841</v>
      </c>
      <c r="X310" s="22"/>
      <c r="Y310" s="22"/>
    </row>
    <row r="311" spans="1:25" s="20" customFormat="1" ht="30" x14ac:dyDescent="0.25">
      <c r="A311" s="13"/>
      <c r="B311" s="10" t="s">
        <v>1209</v>
      </c>
      <c r="C311" s="36" t="s">
        <v>4</v>
      </c>
      <c r="D311" s="58" t="s">
        <v>1274</v>
      </c>
      <c r="E311" s="12"/>
      <c r="F311" s="48"/>
      <c r="G311" s="11"/>
      <c r="H311" s="4"/>
      <c r="I311" s="4"/>
      <c r="J311" s="11"/>
      <c r="K311" s="4"/>
      <c r="L311" s="4"/>
      <c r="M311" s="4"/>
      <c r="N311" s="4"/>
      <c r="O311" s="4"/>
      <c r="P311" s="4"/>
      <c r="Q311" s="11" t="e">
        <f>MIN(K311,M311,N311,O311,P311,J311,I311,H311,G311,F311,E311,#REF!,L311)</f>
        <v>#REF!</v>
      </c>
      <c r="R311" s="11"/>
      <c r="S311" s="11"/>
      <c r="T311" s="4">
        <v>153690.48000000001</v>
      </c>
      <c r="U311" s="21" t="e">
        <f t="shared" si="27"/>
        <v>#REF!</v>
      </c>
      <c r="V311" s="12" t="s">
        <v>841</v>
      </c>
      <c r="X311" s="22"/>
      <c r="Y311" s="22"/>
    </row>
    <row r="312" spans="1:25" s="20" customFormat="1" ht="30" x14ac:dyDescent="0.25">
      <c r="A312" s="13"/>
      <c r="B312" s="10" t="s">
        <v>1210</v>
      </c>
      <c r="C312" s="36" t="s">
        <v>4</v>
      </c>
      <c r="D312" s="58" t="s">
        <v>1274</v>
      </c>
      <c r="E312" s="12"/>
      <c r="F312" s="48"/>
      <c r="G312" s="11"/>
      <c r="H312" s="4"/>
      <c r="I312" s="4"/>
      <c r="J312" s="11"/>
      <c r="K312" s="4"/>
      <c r="L312" s="4"/>
      <c r="M312" s="4"/>
      <c r="N312" s="4"/>
      <c r="O312" s="4"/>
      <c r="P312" s="4"/>
      <c r="Q312" s="11" t="e">
        <f>MIN(K312,M312,N312,O312,P312,J312,I312,H312,G312,F312,E312,#REF!,L312)</f>
        <v>#REF!</v>
      </c>
      <c r="R312" s="11"/>
      <c r="S312" s="11"/>
      <c r="T312" s="4">
        <v>39880.949999999997</v>
      </c>
      <c r="U312" s="21" t="e">
        <f t="shared" si="27"/>
        <v>#REF!</v>
      </c>
      <c r="V312" s="12" t="s">
        <v>841</v>
      </c>
      <c r="X312" s="22"/>
      <c r="Y312" s="22"/>
    </row>
    <row r="313" spans="1:25" s="20" customFormat="1" ht="30" x14ac:dyDescent="0.25">
      <c r="A313" s="13"/>
      <c r="B313" s="10" t="s">
        <v>1211</v>
      </c>
      <c r="C313" s="36" t="s">
        <v>4</v>
      </c>
      <c r="D313" s="58" t="s">
        <v>1274</v>
      </c>
      <c r="E313" s="12"/>
      <c r="F313" s="48"/>
      <c r="G313" s="11"/>
      <c r="H313" s="4"/>
      <c r="I313" s="4"/>
      <c r="J313" s="11"/>
      <c r="K313" s="4"/>
      <c r="L313" s="4"/>
      <c r="M313" s="4"/>
      <c r="N313" s="4"/>
      <c r="O313" s="4"/>
      <c r="P313" s="4"/>
      <c r="Q313" s="11" t="e">
        <f>MIN(K313,M313,N313,O313,P313,J313,I313,H313,G313,F313,E313,#REF!,L313)</f>
        <v>#REF!</v>
      </c>
      <c r="R313" s="11"/>
      <c r="S313" s="11"/>
      <c r="T313" s="4">
        <v>11904.76</v>
      </c>
      <c r="U313" s="21" t="e">
        <f t="shared" si="27"/>
        <v>#REF!</v>
      </c>
      <c r="V313" s="12" t="s">
        <v>841</v>
      </c>
      <c r="X313" s="22"/>
      <c r="Y313" s="22"/>
    </row>
    <row r="314" spans="1:25" s="20" customFormat="1" ht="30" x14ac:dyDescent="0.25">
      <c r="A314" s="13"/>
      <c r="B314" s="10" t="s">
        <v>1212</v>
      </c>
      <c r="C314" s="36" t="s">
        <v>4</v>
      </c>
      <c r="D314" s="58" t="s">
        <v>1274</v>
      </c>
      <c r="E314" s="12"/>
      <c r="F314" s="48"/>
      <c r="G314" s="11"/>
      <c r="H314" s="4"/>
      <c r="I314" s="4"/>
      <c r="J314" s="11"/>
      <c r="K314" s="4"/>
      <c r="L314" s="4"/>
      <c r="M314" s="4"/>
      <c r="N314" s="4"/>
      <c r="O314" s="4"/>
      <c r="P314" s="4"/>
      <c r="Q314" s="11" t="e">
        <f>MIN(K314,M314,N314,O314,P314,J314,I314,H314,G314,F314,E314,#REF!,L314)</f>
        <v>#REF!</v>
      </c>
      <c r="R314" s="11"/>
      <c r="S314" s="11"/>
      <c r="T314" s="4">
        <v>903647.62</v>
      </c>
      <c r="U314" s="21" t="e">
        <f t="shared" si="27"/>
        <v>#REF!</v>
      </c>
      <c r="V314" s="12" t="s">
        <v>841</v>
      </c>
      <c r="X314" s="22"/>
      <c r="Y314" s="22"/>
    </row>
    <row r="315" spans="1:25" s="20" customFormat="1" ht="30" x14ac:dyDescent="0.25">
      <c r="A315" s="13"/>
      <c r="B315" s="10" t="s">
        <v>1213</v>
      </c>
      <c r="C315" s="36" t="s">
        <v>4</v>
      </c>
      <c r="D315" s="58" t="s">
        <v>1274</v>
      </c>
      <c r="E315" s="12"/>
      <c r="F315" s="48"/>
      <c r="G315" s="11"/>
      <c r="H315" s="15">
        <v>275.42372881355936</v>
      </c>
      <c r="I315" s="15">
        <v>261.71186440677968</v>
      </c>
      <c r="J315" s="11"/>
      <c r="K315" s="4"/>
      <c r="L315" s="4"/>
      <c r="M315" s="4"/>
      <c r="N315" s="4"/>
      <c r="O315" s="4"/>
      <c r="P315" s="4"/>
      <c r="Q315" s="11" t="e">
        <f>MIN(K315,M315,N315,O315,P315,J315,I315,H315,G315,F315,E315,#REF!,L315)</f>
        <v>#REF!</v>
      </c>
      <c r="R315" s="11" t="e">
        <f>Q315-#REF!</f>
        <v>#REF!</v>
      </c>
      <c r="S315" s="11" t="e">
        <f t="shared" ref="S315:S322" si="28">R315=Q315</f>
        <v>#REF!</v>
      </c>
      <c r="T315" s="11">
        <f>AVERAGE(H315:J315)</f>
        <v>268.56779661016952</v>
      </c>
      <c r="U315" s="21" t="e">
        <f t="shared" si="27"/>
        <v>#REF!</v>
      </c>
      <c r="V315" s="12" t="s">
        <v>10</v>
      </c>
      <c r="W315" s="20">
        <f>COUNT(L315,M315,N315,F315,J315,I315,H315,G315,#REF!,E315,#REF!)</f>
        <v>2</v>
      </c>
      <c r="X315" s="22">
        <f t="shared" ref="X315:X322" si="29">AVERAGE(N315,M315,L315,K315,J315,I315,H315,G315,F315)</f>
        <v>268.56779661016952</v>
      </c>
      <c r="Y315" s="22" t="e">
        <f>X315-#REF!</f>
        <v>#REF!</v>
      </c>
    </row>
    <row r="316" spans="1:25" s="20" customFormat="1" ht="30" x14ac:dyDescent="0.25">
      <c r="A316" s="13"/>
      <c r="B316" s="10" t="s">
        <v>1214</v>
      </c>
      <c r="C316" s="36" t="s">
        <v>4</v>
      </c>
      <c r="D316" s="58" t="s">
        <v>1274</v>
      </c>
      <c r="E316" s="12"/>
      <c r="F316" s="48"/>
      <c r="G316" s="11"/>
      <c r="H316" s="15">
        <v>348.30508474576271</v>
      </c>
      <c r="I316" s="15">
        <v>442.75423728813564</v>
      </c>
      <c r="J316" s="11">
        <v>301.76271186440681</v>
      </c>
      <c r="K316" s="4"/>
      <c r="L316" s="4"/>
      <c r="M316" s="4"/>
      <c r="N316" s="4"/>
      <c r="O316" s="4"/>
      <c r="P316" s="4"/>
      <c r="Q316" s="11" t="e">
        <f>MIN(K316,M316,N316,O316,P316,J316,I316,H316,G316,F316,E316,#REF!,L316)</f>
        <v>#REF!</v>
      </c>
      <c r="R316" s="11" t="e">
        <f>Q316-#REF!</f>
        <v>#REF!</v>
      </c>
      <c r="S316" s="11" t="e">
        <f t="shared" si="28"/>
        <v>#REF!</v>
      </c>
      <c r="T316" s="11" t="e">
        <f>Q316</f>
        <v>#REF!</v>
      </c>
      <c r="U316" s="21" t="e">
        <f t="shared" si="27"/>
        <v>#REF!</v>
      </c>
      <c r="V316" s="12" t="s">
        <v>13</v>
      </c>
      <c r="W316" s="20">
        <f>COUNT(L316,M316,N316,F316,J316,I316,H316,G316,#REF!,E316,#REF!)</f>
        <v>3</v>
      </c>
      <c r="X316" s="22">
        <f t="shared" si="29"/>
        <v>364.27401129943502</v>
      </c>
      <c r="Y316" s="22" t="e">
        <f>X316-#REF!</f>
        <v>#REF!</v>
      </c>
    </row>
    <row r="317" spans="1:25" s="20" customFormat="1" ht="30" x14ac:dyDescent="0.25">
      <c r="A317" s="13"/>
      <c r="B317" s="10" t="s">
        <v>1215</v>
      </c>
      <c r="C317" s="36" t="s">
        <v>4</v>
      </c>
      <c r="D317" s="58" t="s">
        <v>1274</v>
      </c>
      <c r="E317" s="12"/>
      <c r="F317" s="48"/>
      <c r="G317" s="11"/>
      <c r="H317" s="15"/>
      <c r="I317" s="15">
        <v>598</v>
      </c>
      <c r="J317" s="11">
        <v>301.76271186440681</v>
      </c>
      <c r="K317" s="4"/>
      <c r="L317" s="4"/>
      <c r="M317" s="4"/>
      <c r="N317" s="4"/>
      <c r="O317" s="4"/>
      <c r="P317" s="4"/>
      <c r="Q317" s="11" t="e">
        <f>MIN(K317,M317,N317,O317,P317,J317,I317,H317,G317,F317,E317,#REF!,L317)</f>
        <v>#REF!</v>
      </c>
      <c r="R317" s="11" t="e">
        <f>Q317-#REF!</f>
        <v>#REF!</v>
      </c>
      <c r="S317" s="11" t="e">
        <f t="shared" si="28"/>
        <v>#REF!</v>
      </c>
      <c r="T317" s="11">
        <v>320</v>
      </c>
      <c r="U317" s="21" t="e">
        <f t="shared" si="27"/>
        <v>#REF!</v>
      </c>
      <c r="V317" s="12" t="s">
        <v>831</v>
      </c>
      <c r="W317" s="20">
        <f>COUNT(L317,M317,N317,F317,J317,I317,H317,G317,#REF!,E317,#REF!)</f>
        <v>2</v>
      </c>
      <c r="X317" s="22">
        <f t="shared" si="29"/>
        <v>449.88135593220341</v>
      </c>
      <c r="Y317" s="22" t="e">
        <f>X317-#REF!</f>
        <v>#REF!</v>
      </c>
    </row>
    <row r="318" spans="1:25" s="20" customFormat="1" ht="30" x14ac:dyDescent="0.25">
      <c r="A318" s="13"/>
      <c r="B318" s="10" t="s">
        <v>1216</v>
      </c>
      <c r="C318" s="36" t="s">
        <v>4</v>
      </c>
      <c r="D318" s="58" t="s">
        <v>1274</v>
      </c>
      <c r="E318" s="12"/>
      <c r="F318" s="48"/>
      <c r="G318" s="11"/>
      <c r="H318" s="15">
        <v>205.08474576271186</v>
      </c>
      <c r="I318" s="15">
        <v>194.91525423728814</v>
      </c>
      <c r="J318" s="11">
        <v>241.60169491525423</v>
      </c>
      <c r="K318" s="4"/>
      <c r="L318" s="4"/>
      <c r="M318" s="4"/>
      <c r="N318" s="4"/>
      <c r="O318" s="4"/>
      <c r="P318" s="4"/>
      <c r="Q318" s="11" t="e">
        <f>MIN(K318,M318,N318,O318,P318,J318,I318,H318,G318,F318,E318,#REF!,L318)</f>
        <v>#REF!</v>
      </c>
      <c r="R318" s="11" t="e">
        <f>Q318-#REF!</f>
        <v>#REF!</v>
      </c>
      <c r="S318" s="11" t="e">
        <f t="shared" si="28"/>
        <v>#REF!</v>
      </c>
      <c r="T318" s="11">
        <f t="shared" ref="T318:T319" si="30">AVERAGE(H318:J318)</f>
        <v>213.86723163841808</v>
      </c>
      <c r="U318" s="21" t="e">
        <f t="shared" si="27"/>
        <v>#REF!</v>
      </c>
      <c r="V318" s="12" t="s">
        <v>10</v>
      </c>
      <c r="W318" s="20">
        <f>COUNT(L318,M318,N318,F318,J318,I318,H318,G318,#REF!,E318,#REF!)</f>
        <v>3</v>
      </c>
      <c r="X318" s="22">
        <f t="shared" si="29"/>
        <v>213.86723163841808</v>
      </c>
      <c r="Y318" s="22" t="e">
        <f>X318-#REF!</f>
        <v>#REF!</v>
      </c>
    </row>
    <row r="319" spans="1:25" s="20" customFormat="1" ht="30" x14ac:dyDescent="0.25">
      <c r="A319" s="13"/>
      <c r="B319" s="10" t="s">
        <v>1217</v>
      </c>
      <c r="C319" s="36" t="s">
        <v>4</v>
      </c>
      <c r="D319" s="58" t="s">
        <v>1274</v>
      </c>
      <c r="E319" s="12"/>
      <c r="F319" s="48"/>
      <c r="G319" s="11"/>
      <c r="H319" s="23">
        <v>550.84745762711873</v>
      </c>
      <c r="I319" s="15"/>
      <c r="J319" s="11">
        <v>241.60169491525423</v>
      </c>
      <c r="K319" s="4"/>
      <c r="L319" s="4"/>
      <c r="M319" s="4"/>
      <c r="N319" s="4"/>
      <c r="O319" s="4"/>
      <c r="P319" s="4"/>
      <c r="Q319" s="11" t="e">
        <f>MIN(K319,M319,N319,O319,P319,J319,I319,H319,G319,F319,E319,#REF!,L319)</f>
        <v>#REF!</v>
      </c>
      <c r="R319" s="11" t="e">
        <f>Q319-#REF!</f>
        <v>#REF!</v>
      </c>
      <c r="S319" s="11" t="e">
        <f t="shared" si="28"/>
        <v>#REF!</v>
      </c>
      <c r="T319" s="11">
        <f t="shared" si="30"/>
        <v>396.22457627118649</v>
      </c>
      <c r="U319" s="21" t="e">
        <f t="shared" si="27"/>
        <v>#REF!</v>
      </c>
      <c r="V319" s="12" t="s">
        <v>10</v>
      </c>
      <c r="W319" s="20">
        <f>COUNT(L319,M319,N319,F319,J319,I319,H319,G319,#REF!,E319,#REF!)</f>
        <v>2</v>
      </c>
      <c r="X319" s="22">
        <f t="shared" si="29"/>
        <v>396.22457627118649</v>
      </c>
      <c r="Y319" s="22" t="e">
        <f>X319-#REF!</f>
        <v>#REF!</v>
      </c>
    </row>
    <row r="320" spans="1:25" s="20" customFormat="1" ht="30" x14ac:dyDescent="0.25">
      <c r="A320" s="13"/>
      <c r="B320" s="10" t="s">
        <v>1218</v>
      </c>
      <c r="C320" s="36" t="s">
        <v>4</v>
      </c>
      <c r="D320" s="58" t="s">
        <v>1274</v>
      </c>
      <c r="E320" s="12"/>
      <c r="F320" s="48"/>
      <c r="G320" s="11"/>
      <c r="H320" s="23">
        <v>550.84745762711873</v>
      </c>
      <c r="I320" s="4"/>
      <c r="J320" s="11"/>
      <c r="K320" s="4"/>
      <c r="L320" s="4"/>
      <c r="M320" s="4"/>
      <c r="N320" s="4"/>
      <c r="O320" s="4"/>
      <c r="P320" s="4"/>
      <c r="Q320" s="11" t="e">
        <f>MIN(K320,M320,N320,O320,P320,J320,I320,H320,G320,F320,E320,#REF!,L320)</f>
        <v>#REF!</v>
      </c>
      <c r="R320" s="11" t="e">
        <f>Q320-#REF!</f>
        <v>#REF!</v>
      </c>
      <c r="S320" s="11" t="e">
        <f t="shared" si="28"/>
        <v>#REF!</v>
      </c>
      <c r="T320" s="4">
        <v>550.85</v>
      </c>
      <c r="U320" s="21" t="e">
        <f t="shared" si="27"/>
        <v>#REF!</v>
      </c>
      <c r="V320" s="12" t="s">
        <v>7</v>
      </c>
      <c r="W320" s="20">
        <f>COUNT(L320,M320,N320,F320,J320,I320,H320,G320,#REF!,E320,#REF!)</f>
        <v>1</v>
      </c>
      <c r="X320" s="22">
        <f t="shared" si="29"/>
        <v>550.84745762711873</v>
      </c>
      <c r="Y320" s="22" t="e">
        <f>X320-#REF!</f>
        <v>#REF!</v>
      </c>
    </row>
    <row r="321" spans="1:25" s="20" customFormat="1" ht="30" x14ac:dyDescent="0.25">
      <c r="A321" s="13"/>
      <c r="B321" s="10" t="s">
        <v>1219</v>
      </c>
      <c r="C321" s="36" t="s">
        <v>4</v>
      </c>
      <c r="D321" s="58" t="s">
        <v>1274</v>
      </c>
      <c r="E321" s="12"/>
      <c r="F321" s="48"/>
      <c r="G321" s="11"/>
      <c r="H321" s="23">
        <v>550.84745762711873</v>
      </c>
      <c r="I321" s="4"/>
      <c r="J321" s="11"/>
      <c r="K321" s="4"/>
      <c r="L321" s="4"/>
      <c r="M321" s="4"/>
      <c r="N321" s="4"/>
      <c r="O321" s="4"/>
      <c r="P321" s="4"/>
      <c r="Q321" s="11" t="e">
        <f>MIN(K321,M321,N321,O321,P321,J321,I321,H321,G321,F321,E321,#REF!,L321)</f>
        <v>#REF!</v>
      </c>
      <c r="R321" s="11" t="e">
        <f>Q321-#REF!</f>
        <v>#REF!</v>
      </c>
      <c r="S321" s="11" t="e">
        <f t="shared" si="28"/>
        <v>#REF!</v>
      </c>
      <c r="T321" s="4">
        <v>550.85</v>
      </c>
      <c r="U321" s="21" t="e">
        <f t="shared" si="27"/>
        <v>#REF!</v>
      </c>
      <c r="V321" s="12" t="s">
        <v>7</v>
      </c>
      <c r="W321" s="20">
        <f>COUNT(L321,M321,N321,F321,J321,I321,H321,G321,#REF!,E321,#REF!)</f>
        <v>1</v>
      </c>
      <c r="X321" s="22">
        <f t="shared" si="29"/>
        <v>550.84745762711873</v>
      </c>
      <c r="Y321" s="22" t="e">
        <f>X321-#REF!</f>
        <v>#REF!</v>
      </c>
    </row>
    <row r="322" spans="1:25" s="20" customFormat="1" ht="30" x14ac:dyDescent="0.25">
      <c r="A322" s="13"/>
      <c r="B322" s="10" t="s">
        <v>1220</v>
      </c>
      <c r="C322" s="36" t="s">
        <v>4</v>
      </c>
      <c r="D322" s="58" t="s">
        <v>1274</v>
      </c>
      <c r="E322" s="12"/>
      <c r="F322" s="48"/>
      <c r="G322" s="11"/>
      <c r="H322" s="23">
        <v>550.84745762711873</v>
      </c>
      <c r="I322" s="4"/>
      <c r="J322" s="11"/>
      <c r="K322" s="4"/>
      <c r="L322" s="4"/>
      <c r="M322" s="4"/>
      <c r="N322" s="4"/>
      <c r="O322" s="4"/>
      <c r="P322" s="4"/>
      <c r="Q322" s="11" t="e">
        <f>MIN(K322,M322,N322,O322,P322,J322,I322,H322,G322,F322,E322,#REF!,L322)</f>
        <v>#REF!</v>
      </c>
      <c r="R322" s="11" t="e">
        <f>Q322-#REF!</f>
        <v>#REF!</v>
      </c>
      <c r="S322" s="11" t="e">
        <f t="shared" si="28"/>
        <v>#REF!</v>
      </c>
      <c r="T322" s="4">
        <v>550.85</v>
      </c>
      <c r="U322" s="21" t="e">
        <f t="shared" si="27"/>
        <v>#REF!</v>
      </c>
      <c r="V322" s="12" t="s">
        <v>7</v>
      </c>
      <c r="W322" s="20">
        <f>COUNT(L322,M322,N322,F322,J322,I322,H322,G322,#REF!,E322,#REF!)</f>
        <v>1</v>
      </c>
      <c r="X322" s="22">
        <f t="shared" si="29"/>
        <v>550.84745762711873</v>
      </c>
      <c r="Y322" s="22" t="e">
        <f>X322-#REF!</f>
        <v>#REF!</v>
      </c>
    </row>
    <row r="323" spans="1:25" s="20" customFormat="1" x14ac:dyDescent="0.25">
      <c r="A323" s="32" t="s">
        <v>36</v>
      </c>
      <c r="B323" s="33" t="s">
        <v>204</v>
      </c>
      <c r="C323" s="36"/>
      <c r="D323" s="36"/>
      <c r="E323" s="12"/>
      <c r="F323" s="48"/>
      <c r="G323" s="11"/>
      <c r="H323" s="4"/>
      <c r="I323" s="4"/>
      <c r="J323" s="11"/>
      <c r="K323" s="4"/>
      <c r="L323" s="4"/>
      <c r="M323" s="4"/>
      <c r="N323" s="4"/>
      <c r="O323" s="4"/>
      <c r="P323" s="4"/>
      <c r="Q323" s="11" t="e">
        <f>MIN(K323,M323,N323,O323,P323,J323,I323,H323,G323,F323,E323,#REF!,L323)</f>
        <v>#REF!</v>
      </c>
      <c r="R323" s="11" t="e">
        <f>Q323-#REF!</f>
        <v>#REF!</v>
      </c>
      <c r="S323" s="11" t="e">
        <f t="shared" si="24"/>
        <v>#REF!</v>
      </c>
      <c r="T323" s="4"/>
      <c r="U323" s="21" t="e">
        <f t="shared" si="27"/>
        <v>#REF!</v>
      </c>
      <c r="V323" s="13"/>
      <c r="X323" s="22" t="e">
        <f t="shared" si="25"/>
        <v>#DIV/0!</v>
      </c>
      <c r="Y323" s="22" t="e">
        <f>X323-#REF!</f>
        <v>#DIV/0!</v>
      </c>
    </row>
    <row r="324" spans="1:25" s="20" customFormat="1" ht="30" x14ac:dyDescent="0.25">
      <c r="A324" s="13"/>
      <c r="B324" s="10" t="s">
        <v>205</v>
      </c>
      <c r="C324" s="36" t="s">
        <v>4</v>
      </c>
      <c r="D324" s="58" t="s">
        <v>1274</v>
      </c>
      <c r="E324" s="12"/>
      <c r="F324" s="48"/>
      <c r="G324" s="11"/>
      <c r="H324" s="4"/>
      <c r="I324" s="4"/>
      <c r="J324" s="11"/>
      <c r="K324" s="4"/>
      <c r="L324" s="4"/>
      <c r="M324" s="4"/>
      <c r="N324" s="4"/>
      <c r="O324" s="4"/>
      <c r="P324" s="4"/>
      <c r="Q324" s="11" t="e">
        <f>MIN(K324,M324,N324,O324,P324,J324,I324,H324,G324,F324,E324,#REF!,L324)</f>
        <v>#REF!</v>
      </c>
      <c r="R324" s="11" t="e">
        <f>Q324-#REF!</f>
        <v>#REF!</v>
      </c>
      <c r="S324" s="11" t="e">
        <f t="shared" si="24"/>
        <v>#REF!</v>
      </c>
      <c r="T324" s="11" t="e">
        <f>Q324</f>
        <v>#REF!</v>
      </c>
      <c r="U324" s="21" t="e">
        <f t="shared" si="27"/>
        <v>#REF!</v>
      </c>
      <c r="V324" s="12" t="s">
        <v>6</v>
      </c>
      <c r="W324" s="20">
        <f>COUNT(L324,M324,N324,F324,J324,I324,H324,G324,#REF!,E324,#REF!)</f>
        <v>0</v>
      </c>
      <c r="X324" s="22" t="e">
        <f t="shared" si="25"/>
        <v>#DIV/0!</v>
      </c>
      <c r="Y324" s="22" t="e">
        <f>X324-#REF!</f>
        <v>#DIV/0!</v>
      </c>
    </row>
    <row r="325" spans="1:25" s="20" customFormat="1" ht="30" x14ac:dyDescent="0.25">
      <c r="A325" s="13"/>
      <c r="B325" s="10" t="s">
        <v>206</v>
      </c>
      <c r="C325" s="36" t="s">
        <v>4</v>
      </c>
      <c r="D325" s="58" t="s">
        <v>1274</v>
      </c>
      <c r="E325" s="12"/>
      <c r="F325" s="48"/>
      <c r="G325" s="11"/>
      <c r="H325" s="11"/>
      <c r="I325" s="4"/>
      <c r="J325" s="11"/>
      <c r="K325" s="4"/>
      <c r="L325" s="4"/>
      <c r="M325" s="4"/>
      <c r="N325" s="4"/>
      <c r="O325" s="4"/>
      <c r="P325" s="4"/>
      <c r="Q325" s="11" t="e">
        <f>MIN(K325,M325,N325,O325,P325,J325,I325,H325,G325,F325,E325,#REF!,L325)</f>
        <v>#REF!</v>
      </c>
      <c r="R325" s="11" t="e">
        <f>Q325-#REF!</f>
        <v>#REF!</v>
      </c>
      <c r="S325" s="11" t="e">
        <f t="shared" si="24"/>
        <v>#REF!</v>
      </c>
      <c r="T325" s="4">
        <v>444.36</v>
      </c>
      <c r="U325" s="21" t="e">
        <f t="shared" si="27"/>
        <v>#REF!</v>
      </c>
      <c r="V325" s="12" t="s">
        <v>6</v>
      </c>
      <c r="W325" s="20">
        <f>COUNT(L325,M325,N325,F325,J325,I325,H325,G325,#REF!,E325,#REF!)</f>
        <v>0</v>
      </c>
      <c r="X325" s="22" t="e">
        <f t="shared" si="25"/>
        <v>#DIV/0!</v>
      </c>
      <c r="Y325" s="22" t="e">
        <f>X325-#REF!</f>
        <v>#DIV/0!</v>
      </c>
    </row>
    <row r="326" spans="1:25" s="20" customFormat="1" ht="30" x14ac:dyDescent="0.25">
      <c r="A326" s="13"/>
      <c r="B326" s="10" t="s">
        <v>207</v>
      </c>
      <c r="C326" s="36" t="s">
        <v>4</v>
      </c>
      <c r="D326" s="58" t="s">
        <v>1274</v>
      </c>
      <c r="E326" s="12"/>
      <c r="F326" s="48"/>
      <c r="G326" s="11"/>
      <c r="H326" s="4"/>
      <c r="I326" s="4"/>
      <c r="J326" s="11"/>
      <c r="K326" s="4"/>
      <c r="L326" s="4"/>
      <c r="M326" s="4"/>
      <c r="N326" s="4"/>
      <c r="O326" s="4"/>
      <c r="P326" s="4"/>
      <c r="Q326" s="11" t="e">
        <f>MIN(K326,M326,N326,O326,P326,J326,I326,H326,G326,F326,E326,#REF!,L326)</f>
        <v>#REF!</v>
      </c>
      <c r="R326" s="11" t="e">
        <f>Q326-#REF!</f>
        <v>#REF!</v>
      </c>
      <c r="S326" s="11" t="e">
        <f t="shared" si="24"/>
        <v>#REF!</v>
      </c>
      <c r="T326" s="11" t="e">
        <f>Q326</f>
        <v>#REF!</v>
      </c>
      <c r="U326" s="21" t="e">
        <f t="shared" si="27"/>
        <v>#REF!</v>
      </c>
      <c r="V326" s="12" t="s">
        <v>6</v>
      </c>
      <c r="W326" s="20">
        <f>COUNT(L326,M326,N326,F326,J326,I326,H326,G326,#REF!,E326,#REF!)</f>
        <v>0</v>
      </c>
      <c r="X326" s="22" t="e">
        <f t="shared" si="25"/>
        <v>#DIV/0!</v>
      </c>
      <c r="Y326" s="22" t="e">
        <f>X326-#REF!</f>
        <v>#DIV/0!</v>
      </c>
    </row>
    <row r="327" spans="1:25" s="20" customFormat="1" ht="30" x14ac:dyDescent="0.25">
      <c r="A327" s="13"/>
      <c r="B327" s="10" t="s">
        <v>208</v>
      </c>
      <c r="C327" s="36" t="s">
        <v>1259</v>
      </c>
      <c r="D327" s="58" t="s">
        <v>1274</v>
      </c>
      <c r="E327" s="12"/>
      <c r="F327" s="48"/>
      <c r="G327" s="11"/>
      <c r="H327" s="4"/>
      <c r="I327" s="4"/>
      <c r="J327" s="11"/>
      <c r="K327" s="4"/>
      <c r="L327" s="4"/>
      <c r="M327" s="4"/>
      <c r="N327" s="4"/>
      <c r="O327" s="4"/>
      <c r="P327" s="4"/>
      <c r="Q327" s="11" t="e">
        <f>MIN(K327,M327,N327,O327,P327,J327,I327,H327,G327,F327,E327,#REF!,L327)</f>
        <v>#REF!</v>
      </c>
      <c r="R327" s="11" t="e">
        <f>Q327-#REF!</f>
        <v>#REF!</v>
      </c>
      <c r="S327" s="11" t="e">
        <f t="shared" si="24"/>
        <v>#REF!</v>
      </c>
      <c r="T327" s="11">
        <f>E327</f>
        <v>0</v>
      </c>
      <c r="U327" s="21" t="e">
        <f t="shared" si="27"/>
        <v>#REF!</v>
      </c>
      <c r="V327" s="12" t="s">
        <v>5</v>
      </c>
      <c r="W327" s="20">
        <f>COUNT(L327,M327,N327,F327,J327,I327,H327,G327,#REF!,E327,#REF!)</f>
        <v>0</v>
      </c>
      <c r="X327" s="22" t="e">
        <f t="shared" si="25"/>
        <v>#DIV/0!</v>
      </c>
      <c r="Y327" s="22" t="e">
        <f>X327-#REF!</f>
        <v>#DIV/0!</v>
      </c>
    </row>
    <row r="328" spans="1:25" s="20" customFormat="1" x14ac:dyDescent="0.25">
      <c r="A328" s="32" t="s">
        <v>37</v>
      </c>
      <c r="B328" s="33" t="s">
        <v>209</v>
      </c>
      <c r="C328" s="36"/>
      <c r="D328" s="36"/>
      <c r="E328" s="12"/>
      <c r="F328" s="48"/>
      <c r="G328" s="11"/>
      <c r="H328" s="4"/>
      <c r="I328" s="4"/>
      <c r="J328" s="11"/>
      <c r="K328" s="4"/>
      <c r="L328" s="4"/>
      <c r="M328" s="4"/>
      <c r="N328" s="4"/>
      <c r="O328" s="4"/>
      <c r="P328" s="4"/>
      <c r="Q328" s="11" t="e">
        <f>MIN(K328,M328,N328,O328,P328,J328,I328,H328,G328,F328,E328,#REF!,L328)</f>
        <v>#REF!</v>
      </c>
      <c r="R328" s="11" t="e">
        <f>Q328-#REF!</f>
        <v>#REF!</v>
      </c>
      <c r="S328" s="11" t="e">
        <f t="shared" si="24"/>
        <v>#REF!</v>
      </c>
      <c r="T328" s="4"/>
      <c r="U328" s="21" t="e">
        <f t="shared" si="27"/>
        <v>#REF!</v>
      </c>
      <c r="V328" s="13"/>
      <c r="X328" s="22" t="e">
        <f t="shared" si="25"/>
        <v>#DIV/0!</v>
      </c>
      <c r="Y328" s="22" t="e">
        <f>X328-#REF!</f>
        <v>#DIV/0!</v>
      </c>
    </row>
    <row r="329" spans="1:25" s="20" customFormat="1" ht="30" x14ac:dyDescent="0.25">
      <c r="A329" s="13"/>
      <c r="B329" s="10" t="s">
        <v>210</v>
      </c>
      <c r="C329" s="36" t="s">
        <v>12</v>
      </c>
      <c r="D329" s="58" t="s">
        <v>1274</v>
      </c>
      <c r="E329" s="12"/>
      <c r="F329" s="48"/>
      <c r="G329" s="11"/>
      <c r="H329" s="11"/>
      <c r="I329" s="4"/>
      <c r="J329" s="11">
        <v>664959.95762711868</v>
      </c>
      <c r="K329" s="4"/>
      <c r="L329" s="4"/>
      <c r="M329" s="4"/>
      <c r="N329" s="4"/>
      <c r="O329" s="4"/>
      <c r="P329" s="4"/>
      <c r="Q329" s="11" t="e">
        <f>MIN(K329,M329,N329,O329,P329,J329,I329,H329,G329,F329,E329,#REF!,L329)</f>
        <v>#REF!</v>
      </c>
      <c r="R329" s="11" t="e">
        <f>Q329-#REF!</f>
        <v>#REF!</v>
      </c>
      <c r="S329" s="11" t="e">
        <f t="shared" si="24"/>
        <v>#REF!</v>
      </c>
      <c r="T329" s="11" t="e">
        <f>#REF!</f>
        <v>#REF!</v>
      </c>
      <c r="U329" s="21" t="e">
        <f t="shared" si="27"/>
        <v>#REF!</v>
      </c>
      <c r="V329" s="12" t="s">
        <v>6</v>
      </c>
      <c r="W329" s="20">
        <f>COUNT(L329,M329,N329,F329,J329,I329,H329,G329,#REF!,E329,#REF!)</f>
        <v>1</v>
      </c>
      <c r="X329" s="22">
        <f t="shared" si="25"/>
        <v>664959.95762711868</v>
      </c>
      <c r="Y329" s="22" t="e">
        <f>X329-#REF!</f>
        <v>#REF!</v>
      </c>
    </row>
    <row r="330" spans="1:25" s="20" customFormat="1" ht="30" x14ac:dyDescent="0.25">
      <c r="A330" s="13"/>
      <c r="B330" s="10" t="s">
        <v>211</v>
      </c>
      <c r="C330" s="36" t="s">
        <v>12</v>
      </c>
      <c r="D330" s="58" t="s">
        <v>1274</v>
      </c>
      <c r="E330" s="12"/>
      <c r="F330" s="48"/>
      <c r="G330" s="11"/>
      <c r="H330" s="11"/>
      <c r="I330" s="4"/>
      <c r="J330" s="11">
        <v>944554.94067796622</v>
      </c>
      <c r="K330" s="4"/>
      <c r="L330" s="4"/>
      <c r="M330" s="4"/>
      <c r="N330" s="4"/>
      <c r="O330" s="4"/>
      <c r="P330" s="4"/>
      <c r="Q330" s="11" t="e">
        <f>MIN(K330,M330,N330,O330,P330,J330,I330,H330,G330,F330,E330,#REF!,L330)</f>
        <v>#REF!</v>
      </c>
      <c r="R330" s="11" t="e">
        <f>Q330-#REF!</f>
        <v>#REF!</v>
      </c>
      <c r="S330" s="11" t="e">
        <f t="shared" si="24"/>
        <v>#REF!</v>
      </c>
      <c r="T330" s="11" t="e">
        <f>#REF!</f>
        <v>#REF!</v>
      </c>
      <c r="U330" s="21" t="e">
        <f t="shared" si="27"/>
        <v>#REF!</v>
      </c>
      <c r="V330" s="12" t="s">
        <v>6</v>
      </c>
      <c r="W330" s="20">
        <f>COUNT(L330,M330,N330,F330,J330,I330,H330,G330,#REF!,E330,#REF!)</f>
        <v>1</v>
      </c>
      <c r="X330" s="22">
        <f t="shared" si="25"/>
        <v>944554.94067796622</v>
      </c>
      <c r="Y330" s="22" t="e">
        <f>X330-#REF!</f>
        <v>#REF!</v>
      </c>
    </row>
    <row r="331" spans="1:25" s="20" customFormat="1" ht="30" x14ac:dyDescent="0.25">
      <c r="A331" s="13"/>
      <c r="B331" s="10" t="s">
        <v>212</v>
      </c>
      <c r="C331" s="36" t="s">
        <v>12</v>
      </c>
      <c r="D331" s="58" t="s">
        <v>1274</v>
      </c>
      <c r="E331" s="12"/>
      <c r="F331" s="48"/>
      <c r="G331" s="11"/>
      <c r="H331" s="11"/>
      <c r="I331" s="4"/>
      <c r="J331" s="11">
        <v>1219169.8389830508</v>
      </c>
      <c r="K331" s="4"/>
      <c r="L331" s="4"/>
      <c r="M331" s="4"/>
      <c r="N331" s="4"/>
      <c r="O331" s="4"/>
      <c r="P331" s="4"/>
      <c r="Q331" s="11" t="e">
        <f>MIN(K331,M331,N331,O331,P331,J331,I331,H331,G331,F331,E331,#REF!,L331)</f>
        <v>#REF!</v>
      </c>
      <c r="R331" s="11" t="e">
        <f>Q331-#REF!</f>
        <v>#REF!</v>
      </c>
      <c r="S331" s="11" t="e">
        <f t="shared" si="24"/>
        <v>#REF!</v>
      </c>
      <c r="T331" s="11" t="e">
        <f>#REF!</f>
        <v>#REF!</v>
      </c>
      <c r="U331" s="21" t="e">
        <f t="shared" si="27"/>
        <v>#REF!</v>
      </c>
      <c r="V331" s="12" t="s">
        <v>6</v>
      </c>
      <c r="W331" s="20">
        <f>COUNT(L331,M331,N331,F331,J331,I331,H331,G331,#REF!,E331,#REF!)</f>
        <v>1</v>
      </c>
      <c r="X331" s="22">
        <f t="shared" si="25"/>
        <v>1219169.8389830508</v>
      </c>
      <c r="Y331" s="22" t="e">
        <f>X331-#REF!</f>
        <v>#REF!</v>
      </c>
    </row>
    <row r="332" spans="1:25" s="20" customFormat="1" ht="30" x14ac:dyDescent="0.25">
      <c r="A332" s="13"/>
      <c r="B332" s="10" t="s">
        <v>213</v>
      </c>
      <c r="C332" s="36" t="s">
        <v>12</v>
      </c>
      <c r="D332" s="58" t="s">
        <v>1274</v>
      </c>
      <c r="E332" s="12"/>
      <c r="F332" s="48"/>
      <c r="G332" s="11"/>
      <c r="H332" s="11"/>
      <c r="I332" s="4"/>
      <c r="J332" s="11">
        <v>1493784.7288135593</v>
      </c>
      <c r="K332" s="4"/>
      <c r="L332" s="4"/>
      <c r="M332" s="4"/>
      <c r="N332" s="4"/>
      <c r="O332" s="4"/>
      <c r="P332" s="4"/>
      <c r="Q332" s="11" t="e">
        <f>MIN(K332,M332,N332,O332,P332,J332,I332,H332,G332,F332,E332,#REF!,L332)</f>
        <v>#REF!</v>
      </c>
      <c r="R332" s="11" t="e">
        <f>Q332-#REF!</f>
        <v>#REF!</v>
      </c>
      <c r="S332" s="11" t="e">
        <f t="shared" si="24"/>
        <v>#REF!</v>
      </c>
      <c r="T332" s="11" t="e">
        <f>#REF!</f>
        <v>#REF!</v>
      </c>
      <c r="U332" s="21" t="e">
        <f t="shared" si="27"/>
        <v>#REF!</v>
      </c>
      <c r="V332" s="12" t="s">
        <v>6</v>
      </c>
      <c r="W332" s="20">
        <f>COUNT(L332,M332,N332,F332,J332,I332,H332,G332,#REF!,E332,#REF!)</f>
        <v>1</v>
      </c>
      <c r="X332" s="22">
        <f t="shared" si="25"/>
        <v>1493784.7288135593</v>
      </c>
      <c r="Y332" s="22" t="e">
        <f>X332-#REF!</f>
        <v>#REF!</v>
      </c>
    </row>
    <row r="333" spans="1:25" s="20" customFormat="1" x14ac:dyDescent="0.25">
      <c r="A333" s="32" t="s">
        <v>38</v>
      </c>
      <c r="B333" s="33" t="s">
        <v>214</v>
      </c>
      <c r="C333" s="36"/>
      <c r="D333" s="36"/>
      <c r="E333" s="12"/>
      <c r="F333" s="48"/>
      <c r="G333" s="11"/>
      <c r="H333" s="4"/>
      <c r="I333" s="4"/>
      <c r="J333" s="11"/>
      <c r="K333" s="4"/>
      <c r="L333" s="4"/>
      <c r="M333" s="4"/>
      <c r="N333" s="4"/>
      <c r="O333" s="4"/>
      <c r="P333" s="4"/>
      <c r="Q333" s="11" t="e">
        <f>MIN(K333,M333,N333,O333,P333,J333,I333,H333,G333,F333,E333,#REF!,L333)</f>
        <v>#REF!</v>
      </c>
      <c r="R333" s="11" t="e">
        <f>Q333-#REF!</f>
        <v>#REF!</v>
      </c>
      <c r="S333" s="11" t="e">
        <f t="shared" si="24"/>
        <v>#REF!</v>
      </c>
      <c r="T333" s="4"/>
      <c r="U333" s="21" t="e">
        <f t="shared" si="27"/>
        <v>#REF!</v>
      </c>
      <c r="V333" s="13"/>
      <c r="X333" s="22" t="e">
        <f t="shared" si="25"/>
        <v>#DIV/0!</v>
      </c>
      <c r="Y333" s="22" t="e">
        <f>X333-#REF!</f>
        <v>#DIV/0!</v>
      </c>
    </row>
    <row r="334" spans="1:25" s="20" customFormat="1" ht="30" x14ac:dyDescent="0.25">
      <c r="A334" s="13"/>
      <c r="B334" s="10" t="s">
        <v>215</v>
      </c>
      <c r="C334" s="36" t="s">
        <v>1259</v>
      </c>
      <c r="D334" s="58" t="s">
        <v>1274</v>
      </c>
      <c r="E334" s="12"/>
      <c r="F334" s="48"/>
      <c r="G334" s="11"/>
      <c r="H334" s="11">
        <v>938</v>
      </c>
      <c r="I334" s="4"/>
      <c r="J334" s="11"/>
      <c r="K334" s="4"/>
      <c r="L334" s="4"/>
      <c r="M334" s="4"/>
      <c r="N334" s="4"/>
      <c r="O334" s="4"/>
      <c r="P334" s="4"/>
      <c r="Q334" s="11" t="e">
        <f>MIN(K334,M334,N334,O334,P334,J334,I334,H334,G334,F334,E334,#REF!,L334)</f>
        <v>#REF!</v>
      </c>
      <c r="R334" s="11" t="e">
        <f>Q334-#REF!</f>
        <v>#REF!</v>
      </c>
      <c r="S334" s="11" t="e">
        <f t="shared" si="24"/>
        <v>#REF!</v>
      </c>
      <c r="T334" s="4">
        <v>1364.86</v>
      </c>
      <c r="U334" s="21" t="e">
        <f t="shared" si="27"/>
        <v>#REF!</v>
      </c>
      <c r="V334" s="12" t="s">
        <v>1264</v>
      </c>
      <c r="W334" s="20">
        <f>COUNT(L334,M334,N334,F334,J334,I334,H334,G334,#REF!,E334,#REF!)</f>
        <v>1</v>
      </c>
      <c r="X334" s="22">
        <f t="shared" si="25"/>
        <v>938</v>
      </c>
      <c r="Y334" s="22" t="e">
        <f>X334-#REF!</f>
        <v>#REF!</v>
      </c>
    </row>
    <row r="335" spans="1:25" s="20" customFormat="1" ht="30" x14ac:dyDescent="0.25">
      <c r="A335" s="13"/>
      <c r="B335" s="10" t="s">
        <v>216</v>
      </c>
      <c r="C335" s="36" t="s">
        <v>1259</v>
      </c>
      <c r="D335" s="58" t="s">
        <v>1274</v>
      </c>
      <c r="E335" s="12"/>
      <c r="F335" s="48"/>
      <c r="G335" s="11"/>
      <c r="H335" s="11"/>
      <c r="I335" s="15">
        <v>760.45508474576275</v>
      </c>
      <c r="J335" s="11"/>
      <c r="K335" s="4"/>
      <c r="L335" s="4"/>
      <c r="M335" s="4"/>
      <c r="N335" s="4"/>
      <c r="O335" s="4"/>
      <c r="P335" s="4"/>
      <c r="Q335" s="11" t="e">
        <f>MIN(K335,M335,N335,O335,P335,J335,I335,H335,G335,F335,E335,#REF!,L335)</f>
        <v>#REF!</v>
      </c>
      <c r="R335" s="11" t="e">
        <f>Q335-#REF!</f>
        <v>#REF!</v>
      </c>
      <c r="S335" s="11" t="e">
        <f t="shared" si="24"/>
        <v>#REF!</v>
      </c>
      <c r="T335" s="4">
        <v>1032.21</v>
      </c>
      <c r="U335" s="21" t="e">
        <f t="shared" si="27"/>
        <v>#REF!</v>
      </c>
      <c r="V335" s="12" t="s">
        <v>1264</v>
      </c>
      <c r="W335" s="20">
        <f>COUNT(L335,M335,N335,F335,J335,I335,H335,G335,#REF!,E335,#REF!)</f>
        <v>1</v>
      </c>
      <c r="X335" s="22">
        <f t="shared" si="25"/>
        <v>760.45508474576275</v>
      </c>
      <c r="Y335" s="22" t="e">
        <f>X335-#REF!</f>
        <v>#REF!</v>
      </c>
    </row>
    <row r="336" spans="1:25" s="20" customFormat="1" ht="30" x14ac:dyDescent="0.25">
      <c r="A336" s="13"/>
      <c r="B336" s="10" t="s">
        <v>217</v>
      </c>
      <c r="C336" s="36" t="s">
        <v>1259</v>
      </c>
      <c r="D336" s="58" t="s">
        <v>1274</v>
      </c>
      <c r="E336" s="12"/>
      <c r="F336" s="48">
        <v>1965.5932203389832</v>
      </c>
      <c r="G336" s="11">
        <v>1901.95</v>
      </c>
      <c r="H336" s="23">
        <v>1732</v>
      </c>
      <c r="I336" s="4"/>
      <c r="J336" s="11">
        <v>1880.7025423728812</v>
      </c>
      <c r="K336" s="4"/>
      <c r="L336" s="4"/>
      <c r="M336" s="4">
        <v>1679.57</v>
      </c>
      <c r="N336" s="4"/>
      <c r="O336" s="4"/>
      <c r="P336" s="4"/>
      <c r="Q336" s="11" t="e">
        <f>MIN(K336,M336,N336,O336,P336,J336,I336,H336,G336,F336,E336,#REF!,L336)</f>
        <v>#REF!</v>
      </c>
      <c r="R336" s="11" t="e">
        <f>Q336-#REF!</f>
        <v>#REF!</v>
      </c>
      <c r="S336" s="11" t="e">
        <f t="shared" si="24"/>
        <v>#REF!</v>
      </c>
      <c r="T336" s="11">
        <v>1806.19</v>
      </c>
      <c r="U336" s="21" t="e">
        <f>(T336-Q336)/Q336</f>
        <v>#REF!</v>
      </c>
      <c r="V336" s="12" t="s">
        <v>1264</v>
      </c>
      <c r="W336" s="20">
        <f>COUNT(L336,M336,N336,F336,J336,I336,H336,G336,#REF!,E336,#REF!)</f>
        <v>5</v>
      </c>
      <c r="X336" s="22">
        <f t="shared" si="25"/>
        <v>1831.9631525423727</v>
      </c>
      <c r="Y336" s="22" t="e">
        <f>X336-#REF!</f>
        <v>#REF!</v>
      </c>
    </row>
    <row r="337" spans="1:25" s="20" customFormat="1" ht="30" x14ac:dyDescent="0.25">
      <c r="A337" s="13"/>
      <c r="B337" s="10" t="s">
        <v>218</v>
      </c>
      <c r="C337" s="36" t="s">
        <v>1259</v>
      </c>
      <c r="D337" s="58" t="s">
        <v>1274</v>
      </c>
      <c r="E337" s="12"/>
      <c r="F337" s="48">
        <v>1412.9322033898306</v>
      </c>
      <c r="G337" s="11">
        <v>1539.9590000000001</v>
      </c>
      <c r="H337" s="23">
        <v>1498.0000000000002</v>
      </c>
      <c r="I337" s="15">
        <v>1632.4152542372883</v>
      </c>
      <c r="J337" s="11"/>
      <c r="K337" s="4"/>
      <c r="L337" s="4"/>
      <c r="M337" s="4">
        <v>1450.61</v>
      </c>
      <c r="N337" s="4"/>
      <c r="O337" s="4"/>
      <c r="P337" s="4"/>
      <c r="Q337" s="11" t="e">
        <f>MIN(K337,M337,N337,O337,P337,J337,I337,H337,G337,F337,E337,#REF!,L337)</f>
        <v>#REF!</v>
      </c>
      <c r="R337" s="11" t="e">
        <f>Q337-#REF!</f>
        <v>#REF!</v>
      </c>
      <c r="S337" s="11" t="e">
        <f t="shared" si="24"/>
        <v>#REF!</v>
      </c>
      <c r="T337" s="11">
        <v>2080.17</v>
      </c>
      <c r="U337" s="21" t="e">
        <f t="shared" si="27"/>
        <v>#REF!</v>
      </c>
      <c r="V337" s="12" t="s">
        <v>1264</v>
      </c>
      <c r="W337" s="20">
        <f>COUNT(L337,M337,N337,F337,J337,I337,H337,G337,#REF!,E337,#REF!)</f>
        <v>5</v>
      </c>
      <c r="X337" s="22">
        <f t="shared" si="25"/>
        <v>1506.7832915254237</v>
      </c>
      <c r="Y337" s="22" t="e">
        <f>X337-#REF!</f>
        <v>#REF!</v>
      </c>
    </row>
    <row r="338" spans="1:25" s="20" customFormat="1" ht="30" x14ac:dyDescent="0.25">
      <c r="A338" s="13"/>
      <c r="B338" s="10" t="s">
        <v>219</v>
      </c>
      <c r="C338" s="36" t="s">
        <v>1259</v>
      </c>
      <c r="D338" s="58" t="s">
        <v>1274</v>
      </c>
      <c r="E338" s="12"/>
      <c r="F338" s="48"/>
      <c r="G338" s="11">
        <v>1524.5309999999999</v>
      </c>
      <c r="H338" s="4"/>
      <c r="I338" s="4"/>
      <c r="J338" s="11">
        <v>1720.9720338983052</v>
      </c>
      <c r="K338" s="4"/>
      <c r="L338" s="4"/>
      <c r="M338" s="4"/>
      <c r="N338" s="4"/>
      <c r="O338" s="4"/>
      <c r="P338" s="4"/>
      <c r="Q338" s="11" t="e">
        <f>MIN(K338,M338,N338,O338,P338,J338,I338,H338,G338,F338,E338,#REF!,L338)</f>
        <v>#REF!</v>
      </c>
      <c r="R338" s="11" t="e">
        <f>Q338-#REF!</f>
        <v>#REF!</v>
      </c>
      <c r="S338" s="11" t="e">
        <f t="shared" si="24"/>
        <v>#REF!</v>
      </c>
      <c r="T338" s="11">
        <f>J338</f>
        <v>1720.9720338983052</v>
      </c>
      <c r="U338" s="21" t="e">
        <f t="shared" si="27"/>
        <v>#REF!</v>
      </c>
      <c r="V338" s="12" t="s">
        <v>13</v>
      </c>
      <c r="W338" s="20">
        <f>COUNT(L338,M338,N338,F338,J338,I338,H338,G338,#REF!,E338,#REF!)</f>
        <v>2</v>
      </c>
      <c r="X338" s="22">
        <f t="shared" si="25"/>
        <v>1622.7515169491526</v>
      </c>
      <c r="Y338" s="22" t="e">
        <f>X338-#REF!</f>
        <v>#REF!</v>
      </c>
    </row>
    <row r="339" spans="1:25" s="20" customFormat="1" ht="30" x14ac:dyDescent="0.25">
      <c r="A339" s="13"/>
      <c r="B339" s="10" t="s">
        <v>220</v>
      </c>
      <c r="C339" s="36" t="s">
        <v>1259</v>
      </c>
      <c r="D339" s="58" t="s">
        <v>1274</v>
      </c>
      <c r="E339" s="12"/>
      <c r="F339" s="48"/>
      <c r="G339" s="11">
        <v>1519.8409999999999</v>
      </c>
      <c r="H339" s="4"/>
      <c r="I339" s="4"/>
      <c r="J339" s="11"/>
      <c r="K339" s="4"/>
      <c r="L339" s="4"/>
      <c r="M339" s="4"/>
      <c r="N339" s="4"/>
      <c r="O339" s="4"/>
      <c r="P339" s="4"/>
      <c r="Q339" s="11" t="e">
        <f>MIN(K339,M339,N339,O339,P339,J339,I339,H339,G339,F339,E339,#REF!,L339)</f>
        <v>#REF!</v>
      </c>
      <c r="R339" s="11" t="e">
        <f>Q339-#REF!</f>
        <v>#REF!</v>
      </c>
      <c r="S339" s="11" t="e">
        <f t="shared" si="24"/>
        <v>#REF!</v>
      </c>
      <c r="T339" s="11">
        <v>1970.5</v>
      </c>
      <c r="U339" s="21" t="e">
        <f t="shared" si="27"/>
        <v>#REF!</v>
      </c>
      <c r="V339" s="12" t="s">
        <v>1264</v>
      </c>
      <c r="W339" s="20">
        <f>COUNT(L339,M339,N339,F339,J339,I339,H339,G339,#REF!,E339,#REF!)</f>
        <v>1</v>
      </c>
      <c r="X339" s="22">
        <f t="shared" si="25"/>
        <v>1519.8409999999999</v>
      </c>
      <c r="Y339" s="22" t="e">
        <f>X339-#REF!</f>
        <v>#REF!</v>
      </c>
    </row>
    <row r="340" spans="1:25" s="20" customFormat="1" ht="30" x14ac:dyDescent="0.25">
      <c r="A340" s="13"/>
      <c r="B340" s="10" t="s">
        <v>221</v>
      </c>
      <c r="C340" s="36" t="s">
        <v>1259</v>
      </c>
      <c r="D340" s="58" t="s">
        <v>1274</v>
      </c>
      <c r="E340" s="12"/>
      <c r="F340" s="48"/>
      <c r="G340" s="11">
        <v>1449.239</v>
      </c>
      <c r="H340" s="4"/>
      <c r="I340" s="4"/>
      <c r="J340" s="11"/>
      <c r="K340" s="4"/>
      <c r="L340" s="4"/>
      <c r="M340" s="4"/>
      <c r="N340" s="4"/>
      <c r="O340" s="4"/>
      <c r="P340" s="4"/>
      <c r="Q340" s="11" t="e">
        <f>MIN(K340,M340,N340,O340,P340,J340,I340,H340,G340,F340,E340,#REF!,L340)</f>
        <v>#REF!</v>
      </c>
      <c r="R340" s="11" t="e">
        <f>Q340-#REF!</f>
        <v>#REF!</v>
      </c>
      <c r="S340" s="11" t="e">
        <f t="shared" si="24"/>
        <v>#REF!</v>
      </c>
      <c r="T340" s="11">
        <v>1681.96</v>
      </c>
      <c r="U340" s="21" t="e">
        <f t="shared" si="27"/>
        <v>#REF!</v>
      </c>
      <c r="V340" s="12" t="s">
        <v>1264</v>
      </c>
      <c r="W340" s="20">
        <f>COUNT(L340,M340,N340,F340,J340,I340,H340,G340,#REF!,E340,#REF!)</f>
        <v>1</v>
      </c>
      <c r="X340" s="22">
        <f t="shared" si="25"/>
        <v>1449.239</v>
      </c>
      <c r="Y340" s="22" t="e">
        <f>X340-#REF!</f>
        <v>#REF!</v>
      </c>
    </row>
    <row r="341" spans="1:25" s="20" customFormat="1" ht="30" x14ac:dyDescent="0.25">
      <c r="A341" s="13"/>
      <c r="B341" s="10" t="s">
        <v>222</v>
      </c>
      <c r="C341" s="36" t="s">
        <v>1259</v>
      </c>
      <c r="D341" s="58" t="s">
        <v>1274</v>
      </c>
      <c r="E341" s="12"/>
      <c r="F341" s="48"/>
      <c r="G341" s="11">
        <v>1328.7919999999999</v>
      </c>
      <c r="H341" s="4"/>
      <c r="I341" s="4"/>
      <c r="J341" s="11"/>
      <c r="K341" s="4"/>
      <c r="L341" s="4"/>
      <c r="M341" s="4"/>
      <c r="N341" s="4"/>
      <c r="O341" s="4"/>
      <c r="P341" s="4"/>
      <c r="Q341" s="11" t="e">
        <f>MIN(K341,M341,N341,O341,P341,J341,I341,H341,G341,F341,E341,#REF!,L341)</f>
        <v>#REF!</v>
      </c>
      <c r="R341" s="11" t="e">
        <f>Q341-#REF!</f>
        <v>#REF!</v>
      </c>
      <c r="S341" s="11" t="e">
        <f t="shared" si="24"/>
        <v>#REF!</v>
      </c>
      <c r="T341" s="11">
        <v>1529.21</v>
      </c>
      <c r="U341" s="21" t="e">
        <f t="shared" si="27"/>
        <v>#REF!</v>
      </c>
      <c r="V341" s="12" t="s">
        <v>1264</v>
      </c>
      <c r="W341" s="20">
        <f>COUNT(L341,M341,N341,F341,J341,I341,H341,G341,#REF!,E341,#REF!)</f>
        <v>1</v>
      </c>
      <c r="X341" s="22">
        <f t="shared" si="25"/>
        <v>1328.7919999999999</v>
      </c>
      <c r="Y341" s="22" t="e">
        <f>X341-#REF!</f>
        <v>#REF!</v>
      </c>
    </row>
    <row r="342" spans="1:25" s="20" customFormat="1" ht="30" x14ac:dyDescent="0.25">
      <c r="A342" s="13"/>
      <c r="B342" s="10" t="s">
        <v>223</v>
      </c>
      <c r="C342" s="36" t="s">
        <v>1259</v>
      </c>
      <c r="D342" s="58" t="s">
        <v>1274</v>
      </c>
      <c r="E342" s="12"/>
      <c r="F342" s="48"/>
      <c r="G342" s="11">
        <v>1207.3530000000001</v>
      </c>
      <c r="H342" s="4"/>
      <c r="I342" s="4"/>
      <c r="J342" s="11"/>
      <c r="K342" s="4"/>
      <c r="L342" s="4"/>
      <c r="M342" s="4"/>
      <c r="N342" s="4"/>
      <c r="O342" s="4"/>
      <c r="P342" s="4"/>
      <c r="Q342" s="11" t="e">
        <f>MIN(K342,M342,N342,O342,P342,J342,I342,H342,G342,F342,E342,#REF!,L342)</f>
        <v>#REF!</v>
      </c>
      <c r="R342" s="11" t="e">
        <f>Q342-#REF!</f>
        <v>#REF!</v>
      </c>
      <c r="S342" s="11" t="e">
        <f t="shared" si="24"/>
        <v>#REF!</v>
      </c>
      <c r="T342" s="11">
        <v>1388.4</v>
      </c>
      <c r="U342" s="21" t="e">
        <f t="shared" si="27"/>
        <v>#REF!</v>
      </c>
      <c r="V342" s="12" t="s">
        <v>1264</v>
      </c>
      <c r="W342" s="20">
        <f>COUNT(L342,M342,N342,F342,J342,I342,H342,G342,#REF!,E342,#REF!)</f>
        <v>1</v>
      </c>
      <c r="X342" s="22">
        <f t="shared" si="25"/>
        <v>1207.3530000000001</v>
      </c>
      <c r="Y342" s="22" t="e">
        <f>X342-#REF!</f>
        <v>#REF!</v>
      </c>
    </row>
    <row r="343" spans="1:25" s="20" customFormat="1" ht="30" x14ac:dyDescent="0.25">
      <c r="A343" s="13"/>
      <c r="B343" s="10" t="s">
        <v>224</v>
      </c>
      <c r="C343" s="36" t="s">
        <v>1259</v>
      </c>
      <c r="D343" s="58" t="s">
        <v>1274</v>
      </c>
      <c r="E343" s="12"/>
      <c r="F343" s="48"/>
      <c r="G343" s="11"/>
      <c r="H343" s="4"/>
      <c r="I343" s="4"/>
      <c r="J343" s="11"/>
      <c r="K343" s="11">
        <v>853.38983050847457</v>
      </c>
      <c r="L343" s="4"/>
      <c r="M343" s="4"/>
      <c r="N343" s="4"/>
      <c r="O343" s="4"/>
      <c r="P343" s="4"/>
      <c r="Q343" s="11" t="e">
        <f>MIN(K343,M343,N343,O343,P343,J343,I343,H343,G343,F343,E343,#REF!,L343)</f>
        <v>#REF!</v>
      </c>
      <c r="R343" s="11" t="e">
        <f>Q343-#REF!</f>
        <v>#REF!</v>
      </c>
      <c r="S343" s="11" t="e">
        <f t="shared" si="24"/>
        <v>#REF!</v>
      </c>
      <c r="T343" s="23">
        <v>1215.8900000000001</v>
      </c>
      <c r="U343" s="21" t="e">
        <f t="shared" si="27"/>
        <v>#REF!</v>
      </c>
      <c r="V343" s="12" t="s">
        <v>1264</v>
      </c>
      <c r="W343" s="20">
        <f>COUNT(L343,K343,M343,N343,F343,J343,I343,H343,G343,#REF!,E343,#REF!)</f>
        <v>1</v>
      </c>
      <c r="X343" s="22">
        <f t="shared" si="25"/>
        <v>853.38983050847457</v>
      </c>
      <c r="Y343" s="22" t="e">
        <f>X343-#REF!</f>
        <v>#REF!</v>
      </c>
    </row>
    <row r="344" spans="1:25" s="20" customFormat="1" ht="30" x14ac:dyDescent="0.25">
      <c r="A344" s="13"/>
      <c r="B344" s="10" t="s">
        <v>225</v>
      </c>
      <c r="C344" s="36" t="s">
        <v>1259</v>
      </c>
      <c r="D344" s="58" t="s">
        <v>1274</v>
      </c>
      <c r="E344" s="12"/>
      <c r="F344" s="48"/>
      <c r="G344" s="11"/>
      <c r="H344" s="4"/>
      <c r="I344" s="4"/>
      <c r="J344" s="11"/>
      <c r="K344" s="11">
        <v>763.5593220338983</v>
      </c>
      <c r="L344" s="4"/>
      <c r="M344" s="4"/>
      <c r="N344" s="4"/>
      <c r="O344" s="4"/>
      <c r="P344" s="4"/>
      <c r="Q344" s="11" t="e">
        <f>MIN(K344,M344,N344,O344,P344,J344,I344,H344,G344,F344,E344,#REF!,L344)</f>
        <v>#REF!</v>
      </c>
      <c r="R344" s="11" t="e">
        <f>Q344-#REF!</f>
        <v>#REF!</v>
      </c>
      <c r="S344" s="11" t="e">
        <f t="shared" si="24"/>
        <v>#REF!</v>
      </c>
      <c r="T344" s="23">
        <v>1083.19</v>
      </c>
      <c r="U344" s="21" t="e">
        <f t="shared" si="27"/>
        <v>#REF!</v>
      </c>
      <c r="V344" s="12" t="s">
        <v>1264</v>
      </c>
      <c r="W344" s="20">
        <f>COUNT(L344,K344,M344,N344,F344,J344,I344,H344,G344,#REF!,E344,#REF!)</f>
        <v>1</v>
      </c>
      <c r="X344" s="22">
        <f t="shared" si="25"/>
        <v>763.5593220338983</v>
      </c>
      <c r="Y344" s="22" t="e">
        <f>X344-#REF!</f>
        <v>#REF!</v>
      </c>
    </row>
    <row r="345" spans="1:25" s="20" customFormat="1" ht="30" x14ac:dyDescent="0.25">
      <c r="A345" s="13"/>
      <c r="B345" s="10" t="s">
        <v>226</v>
      </c>
      <c r="C345" s="36" t="s">
        <v>1259</v>
      </c>
      <c r="D345" s="58" t="s">
        <v>1274</v>
      </c>
      <c r="E345" s="12"/>
      <c r="F345" s="48"/>
      <c r="G345" s="11"/>
      <c r="H345" s="4"/>
      <c r="I345" s="4"/>
      <c r="J345" s="11"/>
      <c r="K345" s="11"/>
      <c r="L345" s="4"/>
      <c r="M345" s="4"/>
      <c r="N345" s="4"/>
      <c r="O345" s="4"/>
      <c r="P345" s="4"/>
      <c r="Q345" s="11" t="e">
        <f>MIN(K345,M345,N345,O345,P345,J345,I345,H345,G345,F345,E345,#REF!,L345)</f>
        <v>#REF!</v>
      </c>
      <c r="R345" s="11" t="e">
        <f>Q345-#REF!</f>
        <v>#REF!</v>
      </c>
      <c r="S345" s="11" t="e">
        <f t="shared" si="24"/>
        <v>#REF!</v>
      </c>
      <c r="T345" s="11" t="e">
        <f>Q345</f>
        <v>#REF!</v>
      </c>
      <c r="U345" s="21" t="e">
        <f t="shared" si="27"/>
        <v>#REF!</v>
      </c>
      <c r="V345" s="12" t="s">
        <v>6</v>
      </c>
      <c r="W345" s="20">
        <f>COUNT(L345,M345,N345,F345,J345,I345,H345,G345,#REF!,E345,#REF!)</f>
        <v>0</v>
      </c>
      <c r="X345" s="22" t="e">
        <f t="shared" si="25"/>
        <v>#DIV/0!</v>
      </c>
      <c r="Y345" s="22" t="e">
        <f>X345-#REF!</f>
        <v>#DIV/0!</v>
      </c>
    </row>
    <row r="346" spans="1:25" s="20" customFormat="1" ht="30" x14ac:dyDescent="0.25">
      <c r="A346" s="13"/>
      <c r="B346" s="10" t="s">
        <v>227</v>
      </c>
      <c r="C346" s="36" t="s">
        <v>1259</v>
      </c>
      <c r="D346" s="58" t="s">
        <v>1274</v>
      </c>
      <c r="E346" s="12"/>
      <c r="F346" s="48"/>
      <c r="G346" s="11">
        <v>644</v>
      </c>
      <c r="H346" s="11"/>
      <c r="I346" s="4"/>
      <c r="J346" s="11"/>
      <c r="K346" s="11"/>
      <c r="L346" s="4"/>
      <c r="M346" s="4"/>
      <c r="N346" s="4"/>
      <c r="O346" s="4"/>
      <c r="P346" s="4"/>
      <c r="Q346" s="11" t="e">
        <f>MIN(K346,M346,N346,O346,P346,J346,I346,H346,G346,F346,E346,#REF!,L346)</f>
        <v>#REF!</v>
      </c>
      <c r="R346" s="11" t="e">
        <f>Q346-#REF!</f>
        <v>#REF!</v>
      </c>
      <c r="S346" s="11" t="e">
        <f t="shared" si="24"/>
        <v>#REF!</v>
      </c>
      <c r="T346" s="11">
        <v>1079.23</v>
      </c>
      <c r="U346" s="21" t="e">
        <f t="shared" si="27"/>
        <v>#REF!</v>
      </c>
      <c r="V346" s="12" t="s">
        <v>1264</v>
      </c>
      <c r="W346" s="20">
        <f>COUNT(L346,M346,N346,F346,J346,I346,H346,G346,#REF!,E346,#REF!)</f>
        <v>1</v>
      </c>
      <c r="X346" s="22">
        <f t="shared" si="25"/>
        <v>644</v>
      </c>
      <c r="Y346" s="22" t="e">
        <f>X346-#REF!</f>
        <v>#REF!</v>
      </c>
    </row>
    <row r="347" spans="1:25" s="20" customFormat="1" ht="30" x14ac:dyDescent="0.25">
      <c r="A347" s="13"/>
      <c r="B347" s="10" t="s">
        <v>228</v>
      </c>
      <c r="C347" s="36" t="s">
        <v>1259</v>
      </c>
      <c r="D347" s="58" t="s">
        <v>1274</v>
      </c>
      <c r="E347" s="12"/>
      <c r="F347" s="48"/>
      <c r="G347" s="11"/>
      <c r="H347" s="4"/>
      <c r="I347" s="4"/>
      <c r="J347" s="11"/>
      <c r="K347" s="11"/>
      <c r="L347" s="4"/>
      <c r="M347" s="4"/>
      <c r="N347" s="4"/>
      <c r="O347" s="4"/>
      <c r="P347" s="4"/>
      <c r="Q347" s="11" t="e">
        <f>MIN(K347,M347,N347,O347,P347,J347,I347,H347,G347,F347,E347,#REF!,L347)</f>
        <v>#REF!</v>
      </c>
      <c r="R347" s="11" t="e">
        <f>Q347-#REF!</f>
        <v>#REF!</v>
      </c>
      <c r="S347" s="11" t="e">
        <f t="shared" si="24"/>
        <v>#REF!</v>
      </c>
      <c r="T347" s="11">
        <v>3590.61</v>
      </c>
      <c r="U347" s="21" t="e">
        <f t="shared" si="27"/>
        <v>#REF!</v>
      </c>
      <c r="V347" s="12" t="s">
        <v>1264</v>
      </c>
      <c r="W347" s="20">
        <f>COUNT(L347,M347,N347,F347,J347,I347,H347,G347,#REF!,E347,#REF!)</f>
        <v>0</v>
      </c>
      <c r="X347" s="22" t="e">
        <f t="shared" si="25"/>
        <v>#DIV/0!</v>
      </c>
      <c r="Y347" s="22" t="e">
        <f>X347-#REF!</f>
        <v>#DIV/0!</v>
      </c>
    </row>
    <row r="348" spans="1:25" s="20" customFormat="1" ht="30" x14ac:dyDescent="0.25">
      <c r="A348" s="13"/>
      <c r="B348" s="16" t="s">
        <v>1106</v>
      </c>
      <c r="C348" s="36" t="s">
        <v>1259</v>
      </c>
      <c r="D348" s="58" t="s">
        <v>1274</v>
      </c>
      <c r="E348" s="12"/>
      <c r="F348" s="48">
        <f>1900/1.18</f>
        <v>1610.1694915254238</v>
      </c>
      <c r="G348" s="11"/>
      <c r="H348" s="4"/>
      <c r="I348" s="4"/>
      <c r="J348" s="11"/>
      <c r="K348" s="11"/>
      <c r="L348" s="4"/>
      <c r="M348" s="4"/>
      <c r="N348" s="4"/>
      <c r="O348" s="4"/>
      <c r="P348" s="4"/>
      <c r="Q348" s="11" t="e">
        <f>MIN(K348,M348,N348,O348,P348,J348,I348,H348,G348,F348,E348,#REF!,L348)</f>
        <v>#REF!</v>
      </c>
      <c r="R348" s="11"/>
      <c r="S348" s="11"/>
      <c r="T348" s="11">
        <v>1598.49</v>
      </c>
      <c r="U348" s="21" t="e">
        <f t="shared" si="27"/>
        <v>#REF!</v>
      </c>
      <c r="V348" s="12" t="s">
        <v>1264</v>
      </c>
      <c r="X348" s="22"/>
      <c r="Y348" s="22"/>
    </row>
    <row r="349" spans="1:25" s="20" customFormat="1" ht="30" x14ac:dyDescent="0.25">
      <c r="A349" s="13"/>
      <c r="B349" s="16" t="s">
        <v>1107</v>
      </c>
      <c r="C349" s="36" t="s">
        <v>1259</v>
      </c>
      <c r="D349" s="58" t="s">
        <v>1274</v>
      </c>
      <c r="E349" s="12"/>
      <c r="F349" s="48">
        <f>1475/1.18</f>
        <v>1250</v>
      </c>
      <c r="G349" s="11">
        <v>1090.9000000000001</v>
      </c>
      <c r="H349" s="4">
        <v>1209.8699999999999</v>
      </c>
      <c r="I349" s="4"/>
      <c r="J349" s="11"/>
      <c r="K349" s="11"/>
      <c r="L349" s="4"/>
      <c r="M349" s="4"/>
      <c r="N349" s="4"/>
      <c r="O349" s="4"/>
      <c r="P349" s="4"/>
      <c r="Q349" s="11" t="e">
        <f>MIN(K349,M349,N349,O349,P349,J349,I349,H349,G349,F349,E349,#REF!,L349)</f>
        <v>#REF!</v>
      </c>
      <c r="R349" s="11"/>
      <c r="S349" s="11"/>
      <c r="T349" s="11">
        <f>G349</f>
        <v>1090.9000000000001</v>
      </c>
      <c r="U349" s="21" t="e">
        <f t="shared" si="27"/>
        <v>#REF!</v>
      </c>
      <c r="V349" s="12" t="s">
        <v>1267</v>
      </c>
      <c r="X349" s="22"/>
      <c r="Y349" s="22"/>
    </row>
    <row r="350" spans="1:25" s="20" customFormat="1" ht="30" x14ac:dyDescent="0.25">
      <c r="A350" s="13"/>
      <c r="B350" s="16" t="s">
        <v>1108</v>
      </c>
      <c r="C350" s="36" t="s">
        <v>1259</v>
      </c>
      <c r="D350" s="58" t="s">
        <v>1274</v>
      </c>
      <c r="E350" s="12"/>
      <c r="F350" s="48"/>
      <c r="G350" s="11">
        <v>946.54</v>
      </c>
      <c r="H350" s="4"/>
      <c r="I350" s="4"/>
      <c r="J350" s="11"/>
      <c r="K350" s="11"/>
      <c r="L350" s="4"/>
      <c r="M350" s="4"/>
      <c r="N350" s="4"/>
      <c r="O350" s="4"/>
      <c r="P350" s="4"/>
      <c r="Q350" s="11" t="e">
        <f>MIN(K350,M350,N350,O350,P350,J350,I350,H350,G350,F350,E350,#REF!,L350)</f>
        <v>#REF!</v>
      </c>
      <c r="R350" s="11"/>
      <c r="S350" s="11"/>
      <c r="T350" s="11">
        <v>1257.1300000000001</v>
      </c>
      <c r="U350" s="21" t="e">
        <f t="shared" si="27"/>
        <v>#REF!</v>
      </c>
      <c r="V350" s="12" t="s">
        <v>1264</v>
      </c>
      <c r="X350" s="22"/>
      <c r="Y350" s="22"/>
    </row>
    <row r="351" spans="1:25" s="20" customFormat="1" ht="30" x14ac:dyDescent="0.25">
      <c r="A351" s="13"/>
      <c r="B351" s="16" t="s">
        <v>1109</v>
      </c>
      <c r="C351" s="36" t="s">
        <v>1259</v>
      </c>
      <c r="D351" s="58" t="s">
        <v>1274</v>
      </c>
      <c r="E351" s="12"/>
      <c r="F351" s="48"/>
      <c r="G351" s="11">
        <v>739.43</v>
      </c>
      <c r="H351" s="4">
        <v>802.47</v>
      </c>
      <c r="I351" s="4"/>
      <c r="J351" s="11"/>
      <c r="K351" s="11"/>
      <c r="L351" s="4"/>
      <c r="M351" s="4"/>
      <c r="N351" s="4"/>
      <c r="O351" s="4"/>
      <c r="P351" s="4"/>
      <c r="Q351" s="11" t="e">
        <f>MIN(K351,M351,N351,O351,P351,J351,I351,H351,G351,F351,E351,#REF!,L351)</f>
        <v>#REF!</v>
      </c>
      <c r="R351" s="11"/>
      <c r="S351" s="11"/>
      <c r="T351" s="11">
        <v>958.6</v>
      </c>
      <c r="U351" s="21" t="e">
        <f t="shared" si="27"/>
        <v>#REF!</v>
      </c>
      <c r="V351" s="12" t="s">
        <v>1264</v>
      </c>
      <c r="X351" s="22"/>
      <c r="Y351" s="22"/>
    </row>
    <row r="352" spans="1:25" s="20" customFormat="1" ht="30" x14ac:dyDescent="0.25">
      <c r="A352" s="13"/>
      <c r="B352" s="16" t="s">
        <v>1110</v>
      </c>
      <c r="C352" s="36" t="s">
        <v>1259</v>
      </c>
      <c r="D352" s="58" t="s">
        <v>1274</v>
      </c>
      <c r="E352" s="12"/>
      <c r="F352" s="48"/>
      <c r="G352" s="11">
        <v>660.47</v>
      </c>
      <c r="H352" s="4"/>
      <c r="I352" s="4"/>
      <c r="J352" s="11"/>
      <c r="K352" s="11"/>
      <c r="L352" s="4"/>
      <c r="M352" s="4"/>
      <c r="N352" s="4"/>
      <c r="O352" s="4"/>
      <c r="P352" s="4"/>
      <c r="Q352" s="11" t="e">
        <f>MIN(K352,M352,N352,O352,P352,J352,I352,H352,G352,F352,E352,#REF!,L352)</f>
        <v>#REF!</v>
      </c>
      <c r="R352" s="11"/>
      <c r="S352" s="11"/>
      <c r="T352" s="11">
        <v>928.64</v>
      </c>
      <c r="U352" s="21" t="e">
        <f t="shared" si="27"/>
        <v>#REF!</v>
      </c>
      <c r="V352" s="12" t="s">
        <v>1264</v>
      </c>
      <c r="X352" s="22"/>
      <c r="Y352" s="22"/>
    </row>
    <row r="353" spans="1:25" s="20" customFormat="1" ht="30" x14ac:dyDescent="0.25">
      <c r="A353" s="13"/>
      <c r="B353" s="16" t="s">
        <v>1111</v>
      </c>
      <c r="C353" s="36" t="s">
        <v>1259</v>
      </c>
      <c r="D353" s="58" t="s">
        <v>1274</v>
      </c>
      <c r="E353" s="12"/>
      <c r="F353" s="48"/>
      <c r="G353" s="11">
        <v>587.76</v>
      </c>
      <c r="H353" s="4"/>
      <c r="I353" s="4"/>
      <c r="J353" s="11"/>
      <c r="K353" s="11"/>
      <c r="L353" s="4"/>
      <c r="M353" s="4"/>
      <c r="N353" s="4"/>
      <c r="O353" s="4"/>
      <c r="P353" s="4"/>
      <c r="Q353" s="11" t="e">
        <f>MIN(K353,M353,N353,O353,P353,J353,I353,H353,G353,F353,E353,#REF!,L353)</f>
        <v>#REF!</v>
      </c>
      <c r="R353" s="11"/>
      <c r="S353" s="11"/>
      <c r="T353" s="11">
        <v>824.93</v>
      </c>
      <c r="U353" s="21" t="e">
        <f t="shared" si="27"/>
        <v>#REF!</v>
      </c>
      <c r="V353" s="12" t="s">
        <v>1264</v>
      </c>
      <c r="X353" s="22"/>
      <c r="Y353" s="22"/>
    </row>
    <row r="354" spans="1:25" s="20" customFormat="1" ht="30" x14ac:dyDescent="0.25">
      <c r="A354" s="13"/>
      <c r="B354" s="16" t="s">
        <v>1112</v>
      </c>
      <c r="C354" s="36" t="s">
        <v>1259</v>
      </c>
      <c r="D354" s="58" t="s">
        <v>1274</v>
      </c>
      <c r="E354" s="12"/>
      <c r="F354" s="48"/>
      <c r="G354" s="11">
        <v>545.17999999999995</v>
      </c>
      <c r="H354" s="4">
        <v>608.94000000000005</v>
      </c>
      <c r="I354" s="4"/>
      <c r="J354" s="11"/>
      <c r="K354" s="11"/>
      <c r="L354" s="4"/>
      <c r="M354" s="4"/>
      <c r="N354" s="4"/>
      <c r="O354" s="4"/>
      <c r="P354" s="4"/>
      <c r="Q354" s="11" t="e">
        <f>MIN(K354,M354,N354,O354,P354,J354,I354,H354,G354,F354,E354,#REF!,L354)</f>
        <v>#REF!</v>
      </c>
      <c r="R354" s="11"/>
      <c r="S354" s="11"/>
      <c r="T354" s="11">
        <v>751.11</v>
      </c>
      <c r="U354" s="21" t="e">
        <f t="shared" si="27"/>
        <v>#REF!</v>
      </c>
      <c r="V354" s="12" t="s">
        <v>1264</v>
      </c>
      <c r="X354" s="22"/>
      <c r="Y354" s="22"/>
    </row>
    <row r="355" spans="1:25" s="20" customFormat="1" ht="30" x14ac:dyDescent="0.25">
      <c r="A355" s="13"/>
      <c r="B355" s="16" t="s">
        <v>1113</v>
      </c>
      <c r="C355" s="36" t="s">
        <v>1259</v>
      </c>
      <c r="D355" s="58" t="s">
        <v>1274</v>
      </c>
      <c r="E355" s="12"/>
      <c r="F355" s="48"/>
      <c r="G355" s="11">
        <v>523.89</v>
      </c>
      <c r="H355" s="4"/>
      <c r="I355" s="4"/>
      <c r="J355" s="11"/>
      <c r="K355" s="11"/>
      <c r="L355" s="4"/>
      <c r="M355" s="4"/>
      <c r="N355" s="4"/>
      <c r="O355" s="4"/>
      <c r="P355" s="4"/>
      <c r="Q355" s="11" t="e">
        <f>MIN(K355,M355,N355,O355,P355,J355,I355,H355,G355,F355,E355,#REF!,L355)</f>
        <v>#REF!</v>
      </c>
      <c r="R355" s="11"/>
      <c r="S355" s="11"/>
      <c r="T355" s="11">
        <v>695.95</v>
      </c>
      <c r="U355" s="21" t="e">
        <f t="shared" si="27"/>
        <v>#REF!</v>
      </c>
      <c r="V355" s="12" t="s">
        <v>1264</v>
      </c>
      <c r="X355" s="22"/>
      <c r="Y355" s="22"/>
    </row>
    <row r="356" spans="1:25" s="20" customFormat="1" ht="30" x14ac:dyDescent="0.25">
      <c r="A356" s="13"/>
      <c r="B356" s="16" t="s">
        <v>1114</v>
      </c>
      <c r="C356" s="36" t="s">
        <v>1259</v>
      </c>
      <c r="D356" s="58" t="s">
        <v>1274</v>
      </c>
      <c r="E356" s="12"/>
      <c r="F356" s="48"/>
      <c r="G356" s="11"/>
      <c r="H356" s="4">
        <v>380.7</v>
      </c>
      <c r="I356" s="4"/>
      <c r="J356" s="11"/>
      <c r="K356" s="11"/>
      <c r="L356" s="4"/>
      <c r="M356" s="4"/>
      <c r="N356" s="4"/>
      <c r="O356" s="4"/>
      <c r="P356" s="4"/>
      <c r="Q356" s="11" t="e">
        <f>MIN(K356,M356,N356,O356,P356,J356,I356,H356,G356,F356,E356,#REF!,L356)</f>
        <v>#REF!</v>
      </c>
      <c r="R356" s="11"/>
      <c r="S356" s="11"/>
      <c r="T356" s="11">
        <v>526.70000000000005</v>
      </c>
      <c r="U356" s="21" t="e">
        <f t="shared" si="27"/>
        <v>#REF!</v>
      </c>
      <c r="V356" s="12" t="s">
        <v>1264</v>
      </c>
      <c r="X356" s="22"/>
      <c r="Y356" s="22"/>
    </row>
    <row r="357" spans="1:25" s="20" customFormat="1" ht="30" x14ac:dyDescent="0.25">
      <c r="A357" s="13"/>
      <c r="B357" s="16" t="s">
        <v>1115</v>
      </c>
      <c r="C357" s="36" t="s">
        <v>1259</v>
      </c>
      <c r="D357" s="58" t="s">
        <v>1274</v>
      </c>
      <c r="E357" s="12"/>
      <c r="F357" s="48"/>
      <c r="G357" s="11"/>
      <c r="H357" s="4">
        <v>232.42</v>
      </c>
      <c r="I357" s="4"/>
      <c r="J357" s="11"/>
      <c r="K357" s="11"/>
      <c r="L357" s="4"/>
      <c r="M357" s="4"/>
      <c r="N357" s="4"/>
      <c r="O357" s="4"/>
      <c r="P357" s="4"/>
      <c r="Q357" s="11" t="e">
        <f>MIN(K357,M357,N357,O357,P357,J357,I357,H357,G357,F357,E357,#REF!,L357)</f>
        <v>#REF!</v>
      </c>
      <c r="R357" s="11"/>
      <c r="S357" s="11"/>
      <c r="T357" s="11">
        <f>H357</f>
        <v>232.42</v>
      </c>
      <c r="U357" s="21" t="e">
        <f t="shared" si="27"/>
        <v>#REF!</v>
      </c>
      <c r="V357" s="12" t="s">
        <v>25</v>
      </c>
      <c r="X357" s="22"/>
      <c r="Y357" s="22"/>
    </row>
    <row r="358" spans="1:25" s="20" customFormat="1" ht="30" x14ac:dyDescent="0.25">
      <c r="A358" s="13"/>
      <c r="B358" s="10" t="s">
        <v>1116</v>
      </c>
      <c r="C358" s="36" t="s">
        <v>1259</v>
      </c>
      <c r="D358" s="58" t="s">
        <v>1274</v>
      </c>
      <c r="E358" s="12"/>
      <c r="F358" s="48"/>
      <c r="G358" s="11"/>
      <c r="H358" s="4"/>
      <c r="I358" s="4"/>
      <c r="J358" s="11"/>
      <c r="K358" s="11"/>
      <c r="L358" s="4"/>
      <c r="M358" s="4"/>
      <c r="N358" s="4"/>
      <c r="O358" s="4"/>
      <c r="P358" s="4"/>
      <c r="Q358" s="11" t="e">
        <f>MIN(K358,M358,N358,O358,P358,J358,I358,H358,G358,F358,E358,#REF!,L358)</f>
        <v>#REF!</v>
      </c>
      <c r="R358" s="11" t="e">
        <f>Q358-#REF!</f>
        <v>#REF!</v>
      </c>
      <c r="S358" s="11" t="e">
        <f t="shared" si="24"/>
        <v>#REF!</v>
      </c>
      <c r="T358" s="11">
        <f>E358</f>
        <v>0</v>
      </c>
      <c r="U358" s="21" t="e">
        <f t="shared" si="27"/>
        <v>#REF!</v>
      </c>
      <c r="V358" s="13" t="s">
        <v>5</v>
      </c>
      <c r="W358" s="20">
        <f>COUNT(L358,M358,N358,F358,J358,I358,H358,G358,#REF!,E358,#REF!)</f>
        <v>0</v>
      </c>
      <c r="X358" s="22" t="e">
        <f t="shared" si="25"/>
        <v>#DIV/0!</v>
      </c>
      <c r="Y358" s="22" t="e">
        <f>X358-#REF!</f>
        <v>#DIV/0!</v>
      </c>
    </row>
    <row r="359" spans="1:25" s="20" customFormat="1" ht="30" x14ac:dyDescent="0.25">
      <c r="A359" s="13"/>
      <c r="B359" s="10" t="s">
        <v>1117</v>
      </c>
      <c r="C359" s="36" t="s">
        <v>1259</v>
      </c>
      <c r="D359" s="58" t="s">
        <v>1274</v>
      </c>
      <c r="E359" s="12"/>
      <c r="F359" s="48"/>
      <c r="G359" s="11"/>
      <c r="H359" s="4"/>
      <c r="I359" s="4"/>
      <c r="J359" s="11"/>
      <c r="K359" s="11"/>
      <c r="L359" s="4"/>
      <c r="M359" s="4"/>
      <c r="N359" s="4"/>
      <c r="O359" s="4"/>
      <c r="P359" s="4"/>
      <c r="Q359" s="11" t="e">
        <f>MIN(K359,M359,N359,O359,P359,J359,I359,H359,G359,F359,E359,#REF!,L359)</f>
        <v>#REF!</v>
      </c>
      <c r="R359" s="11" t="e">
        <f>Q359-#REF!</f>
        <v>#REF!</v>
      </c>
      <c r="S359" s="11" t="e">
        <f t="shared" si="24"/>
        <v>#REF!</v>
      </c>
      <c r="T359" s="11">
        <f>E359</f>
        <v>0</v>
      </c>
      <c r="U359" s="21" t="e">
        <f t="shared" si="27"/>
        <v>#REF!</v>
      </c>
      <c r="V359" s="13" t="s">
        <v>5</v>
      </c>
      <c r="W359" s="20">
        <f>COUNT(L359,M359,N359,F359,J359,I359,H359,G359,#REF!,E359,#REF!)</f>
        <v>0</v>
      </c>
      <c r="X359" s="22" t="e">
        <f t="shared" si="25"/>
        <v>#DIV/0!</v>
      </c>
      <c r="Y359" s="22" t="e">
        <f>X359-#REF!</f>
        <v>#DIV/0!</v>
      </c>
    </row>
    <row r="360" spans="1:25" s="20" customFormat="1" ht="30" x14ac:dyDescent="0.25">
      <c r="A360" s="13"/>
      <c r="B360" s="10" t="s">
        <v>1118</v>
      </c>
      <c r="C360" s="36" t="s">
        <v>1259</v>
      </c>
      <c r="D360" s="58" t="s">
        <v>1274</v>
      </c>
      <c r="E360" s="12"/>
      <c r="F360" s="48"/>
      <c r="G360" s="11"/>
      <c r="H360" s="4"/>
      <c r="I360" s="4"/>
      <c r="J360" s="11"/>
      <c r="K360" s="11"/>
      <c r="L360" s="4"/>
      <c r="M360" s="4"/>
      <c r="N360" s="4"/>
      <c r="O360" s="4"/>
      <c r="P360" s="4"/>
      <c r="Q360" s="11" t="e">
        <f>MIN(K360,M360,N360,O360,P360,J360,I360,H360,G360,F360,E360,#REF!,L360)</f>
        <v>#REF!</v>
      </c>
      <c r="R360" s="11" t="e">
        <f>Q360-#REF!</f>
        <v>#REF!</v>
      </c>
      <c r="S360" s="11" t="e">
        <f t="shared" si="24"/>
        <v>#REF!</v>
      </c>
      <c r="T360" s="11">
        <f>E360</f>
        <v>0</v>
      </c>
      <c r="U360" s="21" t="e">
        <f t="shared" si="27"/>
        <v>#REF!</v>
      </c>
      <c r="V360" s="13" t="s">
        <v>5</v>
      </c>
      <c r="W360" s="20">
        <f>COUNT(L360,M360,N360,F360,J360,I360,H360,G360,#REF!,E360,#REF!)</f>
        <v>0</v>
      </c>
      <c r="X360" s="22" t="e">
        <f t="shared" si="25"/>
        <v>#DIV/0!</v>
      </c>
      <c r="Y360" s="22" t="e">
        <f>X360-#REF!</f>
        <v>#DIV/0!</v>
      </c>
    </row>
    <row r="361" spans="1:25" s="20" customFormat="1" ht="30" x14ac:dyDescent="0.25">
      <c r="A361" s="13"/>
      <c r="B361" s="10" t="s">
        <v>1119</v>
      </c>
      <c r="C361" s="36" t="s">
        <v>1259</v>
      </c>
      <c r="D361" s="58" t="s">
        <v>1274</v>
      </c>
      <c r="E361" s="12"/>
      <c r="F361" s="48"/>
      <c r="G361" s="11"/>
      <c r="H361" s="23">
        <v>68.474576271186436</v>
      </c>
      <c r="I361" s="4"/>
      <c r="J361" s="11"/>
      <c r="K361" s="11"/>
      <c r="L361" s="4"/>
      <c r="M361" s="4"/>
      <c r="N361" s="4"/>
      <c r="O361" s="4"/>
      <c r="P361" s="4"/>
      <c r="Q361" s="11" t="e">
        <f>MIN(K361,M361,N361,O361,P361,J361,I361,H361,G361,F361,E361,#REF!,L361)</f>
        <v>#REF!</v>
      </c>
      <c r="R361" s="11" t="e">
        <f>Q361-#REF!</f>
        <v>#REF!</v>
      </c>
      <c r="S361" s="11" t="e">
        <f t="shared" si="24"/>
        <v>#REF!</v>
      </c>
      <c r="T361" s="4">
        <v>68.47</v>
      </c>
      <c r="U361" s="21" t="e">
        <f t="shared" si="27"/>
        <v>#REF!</v>
      </c>
      <c r="V361" s="12" t="s">
        <v>25</v>
      </c>
      <c r="W361" s="20">
        <f>COUNT(L361,M361,N361,F361,J361,I361,H361,G361,#REF!,E361,#REF!)</f>
        <v>1</v>
      </c>
      <c r="X361" s="22">
        <f t="shared" si="25"/>
        <v>68.474576271186436</v>
      </c>
      <c r="Y361" s="22" t="e">
        <f>X361-#REF!</f>
        <v>#REF!</v>
      </c>
    </row>
    <row r="362" spans="1:25" s="20" customFormat="1" ht="30" x14ac:dyDescent="0.25">
      <c r="A362" s="13"/>
      <c r="B362" s="10" t="s">
        <v>1120</v>
      </c>
      <c r="C362" s="36" t="s">
        <v>1259</v>
      </c>
      <c r="D362" s="58" t="s">
        <v>1274</v>
      </c>
      <c r="E362" s="12"/>
      <c r="F362" s="48"/>
      <c r="G362" s="11"/>
      <c r="H362" s="4"/>
      <c r="I362" s="4"/>
      <c r="J362" s="11"/>
      <c r="K362" s="11">
        <v>50.847457627118644</v>
      </c>
      <c r="L362" s="4"/>
      <c r="M362" s="4"/>
      <c r="N362" s="4"/>
      <c r="O362" s="4"/>
      <c r="P362" s="4"/>
      <c r="Q362" s="11" t="e">
        <f>MIN(K362,M362,N362,O362,P362,J362,I362,H362,G362,F362,E362,#REF!,L362)</f>
        <v>#REF!</v>
      </c>
      <c r="R362" s="11" t="e">
        <f>Q362-#REF!</f>
        <v>#REF!</v>
      </c>
      <c r="S362" s="11" t="e">
        <f t="shared" si="24"/>
        <v>#REF!</v>
      </c>
      <c r="T362" s="11">
        <v>50.85</v>
      </c>
      <c r="U362" s="21" t="e">
        <f t="shared" si="27"/>
        <v>#REF!</v>
      </c>
      <c r="V362" s="12" t="s">
        <v>39</v>
      </c>
      <c r="W362" s="20">
        <f>COUNT(L362,M362,N362,F362,J362,I362,H362,G362,#REF!,E362,#REF!)</f>
        <v>0</v>
      </c>
      <c r="X362" s="22">
        <f t="shared" si="25"/>
        <v>50.847457627118644</v>
      </c>
      <c r="Y362" s="22" t="e">
        <f>X362-#REF!</f>
        <v>#REF!</v>
      </c>
    </row>
    <row r="363" spans="1:25" s="20" customFormat="1" ht="30" x14ac:dyDescent="0.25">
      <c r="A363" s="13"/>
      <c r="B363" s="10" t="s">
        <v>1121</v>
      </c>
      <c r="C363" s="36" t="s">
        <v>1259</v>
      </c>
      <c r="D363" s="58" t="s">
        <v>1274</v>
      </c>
      <c r="E363" s="12"/>
      <c r="F363" s="48"/>
      <c r="G363" s="11"/>
      <c r="H363" s="11">
        <v>819.55932203389796</v>
      </c>
      <c r="I363" s="4"/>
      <c r="J363" s="11"/>
      <c r="K363" s="4"/>
      <c r="L363" s="4"/>
      <c r="M363" s="4"/>
      <c r="N363" s="4"/>
      <c r="O363" s="4"/>
      <c r="P363" s="4"/>
      <c r="Q363" s="11" t="e">
        <f>MIN(K363,M363,N363,O363,P363,J363,I363,H363,G363,F363,E363,#REF!,L363)</f>
        <v>#REF!</v>
      </c>
      <c r="R363" s="11" t="e">
        <f>Q363-#REF!</f>
        <v>#REF!</v>
      </c>
      <c r="S363" s="11" t="e">
        <f t="shared" si="24"/>
        <v>#REF!</v>
      </c>
      <c r="T363" s="11">
        <v>1256.0899999999999</v>
      </c>
      <c r="U363" s="21" t="e">
        <f t="shared" si="27"/>
        <v>#REF!</v>
      </c>
      <c r="V363" s="12" t="s">
        <v>1264</v>
      </c>
      <c r="W363" s="20">
        <f>COUNT(L363,M363,N363,F363,J363,I363,H363,G363,#REF!,E363,#REF!)</f>
        <v>1</v>
      </c>
      <c r="X363" s="22">
        <f t="shared" si="25"/>
        <v>819.55932203389796</v>
      </c>
      <c r="Y363" s="22" t="e">
        <f>X363-#REF!</f>
        <v>#REF!</v>
      </c>
    </row>
    <row r="364" spans="1:25" s="20" customFormat="1" ht="30" x14ac:dyDescent="0.25">
      <c r="A364" s="13"/>
      <c r="B364" s="10" t="s">
        <v>1122</v>
      </c>
      <c r="C364" s="36" t="s">
        <v>1259</v>
      </c>
      <c r="D364" s="58" t="s">
        <v>1274</v>
      </c>
      <c r="E364" s="12"/>
      <c r="F364" s="48"/>
      <c r="G364" s="11"/>
      <c r="H364" s="4"/>
      <c r="I364" s="4"/>
      <c r="J364" s="11"/>
      <c r="K364" s="4"/>
      <c r="L364" s="4"/>
      <c r="M364" s="4"/>
      <c r="N364" s="4"/>
      <c r="O364" s="4"/>
      <c r="P364" s="4"/>
      <c r="Q364" s="11" t="e">
        <f>MIN(K364,M364,N364,O364,P364,J364,I364,H364,G364,F364,E364,#REF!,L364)</f>
        <v>#REF!</v>
      </c>
      <c r="R364" s="11" t="e">
        <f>Q364-#REF!</f>
        <v>#REF!</v>
      </c>
      <c r="S364" s="11" t="e">
        <f t="shared" si="24"/>
        <v>#REF!</v>
      </c>
      <c r="T364" s="11">
        <v>1121.8</v>
      </c>
      <c r="U364" s="21" t="e">
        <f t="shared" si="27"/>
        <v>#REF!</v>
      </c>
      <c r="V364" s="12" t="s">
        <v>1264</v>
      </c>
      <c r="W364" s="20">
        <f>COUNT(L364,M364,N364,F364,J364,I364,H364,G364,#REF!,E364,#REF!)</f>
        <v>0</v>
      </c>
      <c r="X364" s="22" t="e">
        <f t="shared" si="25"/>
        <v>#DIV/0!</v>
      </c>
      <c r="Y364" s="22" t="e">
        <f>X364-#REF!</f>
        <v>#DIV/0!</v>
      </c>
    </row>
    <row r="365" spans="1:25" s="20" customFormat="1" ht="30" x14ac:dyDescent="0.25">
      <c r="A365" s="13"/>
      <c r="B365" s="10" t="s">
        <v>1123</v>
      </c>
      <c r="C365" s="36" t="s">
        <v>1259</v>
      </c>
      <c r="D365" s="58" t="s">
        <v>1274</v>
      </c>
      <c r="E365" s="12"/>
      <c r="F365" s="48"/>
      <c r="G365" s="11"/>
      <c r="H365" s="4"/>
      <c r="I365" s="4"/>
      <c r="J365" s="11"/>
      <c r="K365" s="4"/>
      <c r="L365" s="4"/>
      <c r="M365" s="4"/>
      <c r="N365" s="4"/>
      <c r="O365" s="4"/>
      <c r="P365" s="4"/>
      <c r="Q365" s="11" t="e">
        <f>MIN(K365,M365,N365,O365,P365,J365,I365,H365,G365,F365,E365,#REF!,L365)</f>
        <v>#REF!</v>
      </c>
      <c r="R365" s="11" t="e">
        <f>Q365-#REF!</f>
        <v>#REF!</v>
      </c>
      <c r="S365" s="11" t="e">
        <f t="shared" si="24"/>
        <v>#REF!</v>
      </c>
      <c r="T365" s="11">
        <v>617.79</v>
      </c>
      <c r="U365" s="21" t="e">
        <f t="shared" si="27"/>
        <v>#REF!</v>
      </c>
      <c r="V365" s="12" t="s">
        <v>1264</v>
      </c>
      <c r="W365" s="20">
        <f>COUNT(L365,M365,N365,F365,J365,I365,H365,G365,#REF!,E365,#REF!)</f>
        <v>0</v>
      </c>
      <c r="X365" s="22" t="e">
        <f t="shared" si="25"/>
        <v>#DIV/0!</v>
      </c>
      <c r="Y365" s="22" t="e">
        <f>X365-#REF!</f>
        <v>#DIV/0!</v>
      </c>
    </row>
    <row r="366" spans="1:25" s="20" customFormat="1" ht="30" x14ac:dyDescent="0.25">
      <c r="A366" s="13"/>
      <c r="B366" s="10" t="s">
        <v>1124</v>
      </c>
      <c r="C366" s="36" t="s">
        <v>1259</v>
      </c>
      <c r="D366" s="58" t="s">
        <v>1274</v>
      </c>
      <c r="E366" s="12"/>
      <c r="F366" s="48"/>
      <c r="G366" s="11"/>
      <c r="H366" s="4"/>
      <c r="I366" s="4"/>
      <c r="J366" s="11"/>
      <c r="K366" s="4"/>
      <c r="L366" s="4"/>
      <c r="M366" s="4"/>
      <c r="N366" s="4"/>
      <c r="O366" s="4"/>
      <c r="P366" s="4"/>
      <c r="Q366" s="11" t="e">
        <f>MIN(K366,M366,N366,O366,P366,J366,I366,H366,G366,F366,E366,#REF!,L366)</f>
        <v>#REF!</v>
      </c>
      <c r="R366" s="11" t="e">
        <f>Q366-#REF!</f>
        <v>#REF!</v>
      </c>
      <c r="S366" s="11" t="e">
        <f t="shared" si="24"/>
        <v>#REF!</v>
      </c>
      <c r="T366" s="11">
        <v>506.97</v>
      </c>
      <c r="U366" s="21" t="e">
        <f t="shared" si="27"/>
        <v>#REF!</v>
      </c>
      <c r="V366" s="12" t="s">
        <v>1264</v>
      </c>
      <c r="W366" s="20">
        <f>COUNT(L366,M366,N366,F366,J366,I366,H366,G366,#REF!,E366,#REF!)</f>
        <v>0</v>
      </c>
      <c r="X366" s="22" t="e">
        <f t="shared" si="25"/>
        <v>#DIV/0!</v>
      </c>
      <c r="Y366" s="22" t="e">
        <f>X366-#REF!</f>
        <v>#DIV/0!</v>
      </c>
    </row>
    <row r="367" spans="1:25" s="20" customFormat="1" ht="30" x14ac:dyDescent="0.25">
      <c r="A367" s="13"/>
      <c r="B367" s="10" t="s">
        <v>1125</v>
      </c>
      <c r="C367" s="36" t="s">
        <v>1259</v>
      </c>
      <c r="D367" s="58" t="s">
        <v>1274</v>
      </c>
      <c r="E367" s="12"/>
      <c r="F367" s="48"/>
      <c r="G367" s="11"/>
      <c r="H367" s="11">
        <v>213.97118644067797</v>
      </c>
      <c r="I367" s="4"/>
      <c r="J367" s="11"/>
      <c r="K367" s="4"/>
      <c r="L367" s="4"/>
      <c r="M367" s="4"/>
      <c r="N367" s="4"/>
      <c r="O367" s="4"/>
      <c r="P367" s="4"/>
      <c r="Q367" s="11" t="e">
        <f>MIN(K367,M367,N367,O367,P367,J367,I367,H367,G367,F367,E367,#REF!,L367)</f>
        <v>#REF!</v>
      </c>
      <c r="R367" s="11" t="e">
        <f>Q367-#REF!</f>
        <v>#REF!</v>
      </c>
      <c r="S367" s="11" t="e">
        <f t="shared" si="24"/>
        <v>#REF!</v>
      </c>
      <c r="T367" s="4">
        <v>346.72</v>
      </c>
      <c r="U367" s="21" t="e">
        <f t="shared" si="27"/>
        <v>#REF!</v>
      </c>
      <c r="V367" s="12" t="s">
        <v>1264</v>
      </c>
      <c r="W367" s="20">
        <f>COUNT(L367,M367,N367,F367,J367,I367,H367,G367,#REF!,E367,#REF!)</f>
        <v>1</v>
      </c>
      <c r="X367" s="22">
        <f t="shared" si="25"/>
        <v>213.97118644067797</v>
      </c>
      <c r="Y367" s="22" t="e">
        <f>X367-#REF!</f>
        <v>#REF!</v>
      </c>
    </row>
    <row r="368" spans="1:25" s="20" customFormat="1" ht="30" x14ac:dyDescent="0.25">
      <c r="A368" s="13"/>
      <c r="B368" s="10" t="s">
        <v>1126</v>
      </c>
      <c r="C368" s="36" t="s">
        <v>1259</v>
      </c>
      <c r="D368" s="58" t="s">
        <v>1274</v>
      </c>
      <c r="E368" s="12"/>
      <c r="F368" s="48"/>
      <c r="G368" s="11"/>
      <c r="H368" s="4"/>
      <c r="I368" s="4"/>
      <c r="J368" s="11"/>
      <c r="K368" s="4"/>
      <c r="L368" s="4"/>
      <c r="M368" s="4"/>
      <c r="N368" s="4"/>
      <c r="O368" s="4"/>
      <c r="P368" s="4"/>
      <c r="Q368" s="11" t="e">
        <f>MIN(K368,M368,N368,O368,P368,J368,I368,H368,G368,F368,E368,#REF!,L368)</f>
        <v>#REF!</v>
      </c>
      <c r="R368" s="11" t="e">
        <f>Q368-#REF!</f>
        <v>#REF!</v>
      </c>
      <c r="S368" s="11" t="e">
        <f t="shared" si="24"/>
        <v>#REF!</v>
      </c>
      <c r="T368" s="11">
        <v>267.23</v>
      </c>
      <c r="U368" s="21" t="e">
        <f t="shared" si="27"/>
        <v>#REF!</v>
      </c>
      <c r="V368" s="12" t="s">
        <v>1264</v>
      </c>
      <c r="W368" s="20">
        <f>COUNT(L368,M368,N368,F368,J368,I368,H368,G368,#REF!,E368,#REF!)</f>
        <v>0</v>
      </c>
      <c r="X368" s="22" t="e">
        <f t="shared" si="25"/>
        <v>#DIV/0!</v>
      </c>
      <c r="Y368" s="22" t="e">
        <f>X368-#REF!</f>
        <v>#DIV/0!</v>
      </c>
    </row>
    <row r="369" spans="1:25" s="20" customFormat="1" ht="30" x14ac:dyDescent="0.25">
      <c r="A369" s="13"/>
      <c r="B369" s="10" t="s">
        <v>1127</v>
      </c>
      <c r="C369" s="36" t="s">
        <v>1259</v>
      </c>
      <c r="D369" s="58" t="s">
        <v>1274</v>
      </c>
      <c r="E369" s="12"/>
      <c r="F369" s="48"/>
      <c r="G369" s="11"/>
      <c r="H369" s="4"/>
      <c r="I369" s="4"/>
      <c r="J369" s="11"/>
      <c r="K369" s="4"/>
      <c r="L369" s="4"/>
      <c r="M369" s="4"/>
      <c r="N369" s="4"/>
      <c r="O369" s="4"/>
      <c r="P369" s="4"/>
      <c r="Q369" s="11" t="e">
        <f>MIN(K369,M369,N369,O369,P369,J369,I369,H369,G369,F369,E369,#REF!,L369)</f>
        <v>#REF!</v>
      </c>
      <c r="R369" s="11" t="e">
        <f>Q369-#REF!</f>
        <v>#REF!</v>
      </c>
      <c r="S369" s="11" t="e">
        <f t="shared" si="24"/>
        <v>#REF!</v>
      </c>
      <c r="T369" s="11" t="e">
        <f>Q369</f>
        <v>#REF!</v>
      </c>
      <c r="U369" s="21" t="e">
        <f t="shared" si="27"/>
        <v>#REF!</v>
      </c>
      <c r="V369" s="12" t="s">
        <v>6</v>
      </c>
      <c r="W369" s="20">
        <f>COUNT(L369,M369,N369,F369,J369,I369,H369,G369,#REF!,E369,#REF!)</f>
        <v>0</v>
      </c>
      <c r="X369" s="22" t="e">
        <f t="shared" si="25"/>
        <v>#DIV/0!</v>
      </c>
      <c r="Y369" s="22" t="e">
        <f>X369-#REF!</f>
        <v>#DIV/0!</v>
      </c>
    </row>
    <row r="370" spans="1:25" s="20" customFormat="1" ht="30" x14ac:dyDescent="0.25">
      <c r="A370" s="13"/>
      <c r="B370" s="10" t="s">
        <v>1128</v>
      </c>
      <c r="C370" s="36" t="s">
        <v>1259</v>
      </c>
      <c r="D370" s="58" t="s">
        <v>1274</v>
      </c>
      <c r="E370" s="12"/>
      <c r="F370" s="48"/>
      <c r="G370" s="11"/>
      <c r="H370" s="4"/>
      <c r="I370" s="4"/>
      <c r="J370" s="11"/>
      <c r="K370" s="4"/>
      <c r="L370" s="4"/>
      <c r="M370" s="4"/>
      <c r="N370" s="4"/>
      <c r="O370" s="4"/>
      <c r="P370" s="4"/>
      <c r="Q370" s="11" t="e">
        <f>MIN(K370,M370,N370,O370,P370,J370,I370,H370,G370,F370,E370,#REF!,L370)</f>
        <v>#REF!</v>
      </c>
      <c r="R370" s="11"/>
      <c r="S370" s="11"/>
      <c r="T370" s="11" t="e">
        <f>Q370</f>
        <v>#REF!</v>
      </c>
      <c r="U370" s="21" t="e">
        <f t="shared" si="27"/>
        <v>#REF!</v>
      </c>
      <c r="V370" s="12" t="s">
        <v>6</v>
      </c>
      <c r="X370" s="22"/>
      <c r="Y370" s="22"/>
    </row>
    <row r="371" spans="1:25" s="20" customFormat="1" ht="30" x14ac:dyDescent="0.25">
      <c r="A371" s="13"/>
      <c r="B371" s="10" t="s">
        <v>1129</v>
      </c>
      <c r="C371" s="36" t="s">
        <v>1259</v>
      </c>
      <c r="D371" s="58" t="s">
        <v>1274</v>
      </c>
      <c r="E371" s="12"/>
      <c r="F371" s="48"/>
      <c r="G371" s="11"/>
      <c r="H371" s="4"/>
      <c r="I371" s="4"/>
      <c r="J371" s="11"/>
      <c r="K371" s="4"/>
      <c r="L371" s="4"/>
      <c r="M371" s="4"/>
      <c r="N371" s="4"/>
      <c r="O371" s="4"/>
      <c r="P371" s="4"/>
      <c r="Q371" s="11" t="e">
        <f>MIN(K371,M371,N371,O371,P371,J371,I371,H371,G371,F371,E371,#REF!,L371)</f>
        <v>#REF!</v>
      </c>
      <c r="R371" s="11" t="e">
        <f>Q371-#REF!</f>
        <v>#REF!</v>
      </c>
      <c r="S371" s="11" t="e">
        <f t="shared" si="24"/>
        <v>#REF!</v>
      </c>
      <c r="T371" s="11" t="e">
        <f>Q371</f>
        <v>#REF!</v>
      </c>
      <c r="U371" s="21" t="e">
        <f t="shared" si="27"/>
        <v>#REF!</v>
      </c>
      <c r="V371" s="12" t="s">
        <v>6</v>
      </c>
      <c r="W371" s="20">
        <f>COUNT(L371,M371,N371,F371,J371,I371,H371,G371,#REF!,E371,#REF!)</f>
        <v>0</v>
      </c>
      <c r="X371" s="22" t="e">
        <f t="shared" si="25"/>
        <v>#DIV/0!</v>
      </c>
      <c r="Y371" s="22" t="e">
        <f>X371-#REF!</f>
        <v>#DIV/0!</v>
      </c>
    </row>
    <row r="372" spans="1:25" s="20" customFormat="1" ht="30" x14ac:dyDescent="0.25">
      <c r="A372" s="13"/>
      <c r="B372" s="10" t="s">
        <v>1221</v>
      </c>
      <c r="C372" s="36" t="s">
        <v>1259</v>
      </c>
      <c r="D372" s="58" t="s">
        <v>1274</v>
      </c>
      <c r="E372" s="12"/>
      <c r="F372" s="48"/>
      <c r="G372" s="11"/>
      <c r="H372" s="23">
        <v>88.581355932203394</v>
      </c>
      <c r="I372" s="4"/>
      <c r="J372" s="11"/>
      <c r="K372" s="4"/>
      <c r="L372" s="4"/>
      <c r="M372" s="4"/>
      <c r="N372" s="4"/>
      <c r="O372" s="4"/>
      <c r="P372" s="4"/>
      <c r="Q372" s="11" t="e">
        <f>MIN(K372,M372,N372,O372,P372,J372,I372,H372,G372,F372,E372,#REF!,L372)</f>
        <v>#REF!</v>
      </c>
      <c r="R372" s="11" t="e">
        <f>Q372-#REF!</f>
        <v>#REF!</v>
      </c>
      <c r="S372" s="11" t="e">
        <f t="shared" si="24"/>
        <v>#REF!</v>
      </c>
      <c r="T372" s="11" t="e">
        <f>Q372</f>
        <v>#REF!</v>
      </c>
      <c r="U372" s="21" t="e">
        <f t="shared" si="27"/>
        <v>#REF!</v>
      </c>
      <c r="V372" s="12" t="s">
        <v>25</v>
      </c>
      <c r="W372" s="20">
        <f>COUNT(L372,M372,N372,F372,J372,I372,H372,G372,#REF!,E372,#REF!)</f>
        <v>1</v>
      </c>
      <c r="X372" s="22">
        <f t="shared" si="25"/>
        <v>88.581355932203394</v>
      </c>
      <c r="Y372" s="22" t="e">
        <f>X372-#REF!</f>
        <v>#REF!</v>
      </c>
    </row>
    <row r="373" spans="1:25" s="20" customFormat="1" ht="45" x14ac:dyDescent="0.25">
      <c r="A373" s="13"/>
      <c r="B373" s="10" t="s">
        <v>1130</v>
      </c>
      <c r="C373" s="36" t="s">
        <v>1259</v>
      </c>
      <c r="D373" s="58" t="s">
        <v>1274</v>
      </c>
      <c r="E373" s="12"/>
      <c r="F373" s="48"/>
      <c r="G373" s="11"/>
      <c r="H373" s="23">
        <v>72.230508474576268</v>
      </c>
      <c r="I373" s="4"/>
      <c r="J373" s="11"/>
      <c r="K373" s="4"/>
      <c r="L373" s="4"/>
      <c r="M373" s="4"/>
      <c r="N373" s="4"/>
      <c r="O373" s="4"/>
      <c r="P373" s="4"/>
      <c r="Q373" s="11" t="e">
        <f>MIN(K373,M373,N373,O373,P373,J373,I373,H373,G373,F373,E373,#REF!,L373)</f>
        <v>#REF!</v>
      </c>
      <c r="R373" s="11" t="e">
        <f>Q373-#REF!</f>
        <v>#REF!</v>
      </c>
      <c r="S373" s="11" t="e">
        <f t="shared" si="24"/>
        <v>#REF!</v>
      </c>
      <c r="T373" s="11">
        <f>H373</f>
        <v>72.230508474576268</v>
      </c>
      <c r="U373" s="21" t="e">
        <f t="shared" si="27"/>
        <v>#REF!</v>
      </c>
      <c r="V373" s="12" t="s">
        <v>1236</v>
      </c>
      <c r="W373" s="20">
        <f>COUNT(L373,M373,N373,F373,J373,I373,H373,G373,#REF!,E373,#REF!)</f>
        <v>1</v>
      </c>
      <c r="X373" s="22">
        <f t="shared" si="25"/>
        <v>72.230508474576268</v>
      </c>
      <c r="Y373" s="22" t="e">
        <f>X373-#REF!</f>
        <v>#REF!</v>
      </c>
    </row>
    <row r="374" spans="1:25" s="20" customFormat="1" ht="45" x14ac:dyDescent="0.25">
      <c r="A374" s="13"/>
      <c r="B374" s="10" t="s">
        <v>1131</v>
      </c>
      <c r="C374" s="36" t="s">
        <v>1259</v>
      </c>
      <c r="D374" s="58" t="s">
        <v>1274</v>
      </c>
      <c r="E374" s="12"/>
      <c r="F374" s="48"/>
      <c r="G374" s="11">
        <v>53.56</v>
      </c>
      <c r="H374" s="23">
        <v>49.135593220338983</v>
      </c>
      <c r="I374" s="4"/>
      <c r="J374" s="11"/>
      <c r="K374" s="4"/>
      <c r="L374" s="4"/>
      <c r="M374" s="4"/>
      <c r="N374" s="4"/>
      <c r="O374" s="4"/>
      <c r="P374" s="4"/>
      <c r="Q374" s="11" t="e">
        <f>MIN(K374,M374,N374,O374,P374,J374,I374,H374,G374,F374,E374,#REF!,L374)</f>
        <v>#REF!</v>
      </c>
      <c r="R374" s="11" t="e">
        <f>Q374-#REF!</f>
        <v>#REF!</v>
      </c>
      <c r="S374" s="11" t="e">
        <f t="shared" si="24"/>
        <v>#REF!</v>
      </c>
      <c r="T374" s="11">
        <f>H374</f>
        <v>49.135593220338983</v>
      </c>
      <c r="U374" s="21" t="e">
        <f t="shared" si="27"/>
        <v>#REF!</v>
      </c>
      <c r="V374" s="12" t="s">
        <v>1237</v>
      </c>
      <c r="W374" s="20">
        <f>COUNT(L374,M374,N374,F374,J374,I374,H374,G374,#REF!,E374,#REF!)</f>
        <v>2</v>
      </c>
      <c r="X374" s="22">
        <f t="shared" si="25"/>
        <v>51.347796610169496</v>
      </c>
      <c r="Y374" s="22" t="e">
        <f>X374-#REF!</f>
        <v>#REF!</v>
      </c>
    </row>
    <row r="375" spans="1:25" s="20" customFormat="1" ht="45" x14ac:dyDescent="0.25">
      <c r="A375" s="13"/>
      <c r="B375" s="10" t="s">
        <v>1132</v>
      </c>
      <c r="C375" s="36" t="s">
        <v>1259</v>
      </c>
      <c r="D375" s="58" t="s">
        <v>1274</v>
      </c>
      <c r="E375" s="12"/>
      <c r="F375" s="48"/>
      <c r="G375" s="11">
        <v>34.100999999999999</v>
      </c>
      <c r="H375" s="23">
        <v>33.216949152542369</v>
      </c>
      <c r="I375" s="4"/>
      <c r="J375" s="11"/>
      <c r="K375" s="4"/>
      <c r="L375" s="4"/>
      <c r="M375" s="4"/>
      <c r="N375" s="4"/>
      <c r="O375" s="4"/>
      <c r="P375" s="4"/>
      <c r="Q375" s="11" t="e">
        <f>MIN(K375,M375,N375,O375,P375,J375,I375,H375,G375,F375,E375,#REF!,L375)</f>
        <v>#REF!</v>
      </c>
      <c r="R375" s="11" t="e">
        <f>Q375-#REF!</f>
        <v>#REF!</v>
      </c>
      <c r="S375" s="11" t="e">
        <f t="shared" si="24"/>
        <v>#REF!</v>
      </c>
      <c r="T375" s="11">
        <f>H375</f>
        <v>33.216949152542369</v>
      </c>
      <c r="U375" s="21" t="e">
        <f t="shared" ref="U375:U438" si="31">(T375-Q375)/Q375</f>
        <v>#REF!</v>
      </c>
      <c r="V375" s="12" t="s">
        <v>1237</v>
      </c>
      <c r="W375" s="20">
        <f>COUNT(L375,M375,N375,F375,J375,I375,H375,G375,#REF!,E375,#REF!)</f>
        <v>2</v>
      </c>
      <c r="X375" s="22">
        <f t="shared" si="25"/>
        <v>33.658974576271184</v>
      </c>
      <c r="Y375" s="22" t="e">
        <f>X375-#REF!</f>
        <v>#REF!</v>
      </c>
    </row>
    <row r="376" spans="1:25" s="20" customFormat="1" ht="30" x14ac:dyDescent="0.25">
      <c r="A376" s="13"/>
      <c r="B376" s="10" t="s">
        <v>1133</v>
      </c>
      <c r="C376" s="36" t="s">
        <v>1259</v>
      </c>
      <c r="D376" s="58" t="s">
        <v>1274</v>
      </c>
      <c r="E376" s="12"/>
      <c r="F376" s="48"/>
      <c r="G376" s="11"/>
      <c r="H376" s="23"/>
      <c r="I376" s="4"/>
      <c r="J376" s="11"/>
      <c r="K376" s="4"/>
      <c r="L376" s="4"/>
      <c r="M376" s="4"/>
      <c r="N376" s="4"/>
      <c r="O376" s="4"/>
      <c r="P376" s="4"/>
      <c r="Q376" s="11" t="e">
        <f>MIN(K376,M376,N376,O376,P376,J376,I376,H376,G376,F376,E376,#REF!,L376)</f>
        <v>#REF!</v>
      </c>
      <c r="R376" s="11" t="e">
        <f>Q376-#REF!</f>
        <v>#REF!</v>
      </c>
      <c r="S376" s="11" t="e">
        <f t="shared" si="24"/>
        <v>#REF!</v>
      </c>
      <c r="T376" s="11" t="e">
        <f>Q376</f>
        <v>#REF!</v>
      </c>
      <c r="U376" s="21" t="e">
        <f t="shared" si="31"/>
        <v>#REF!</v>
      </c>
      <c r="V376" s="13" t="s">
        <v>5</v>
      </c>
      <c r="W376" s="20">
        <f>COUNT(L376,M376,N376,F376,J376,I376,H376,G376,#REF!,E376,#REF!)</f>
        <v>0</v>
      </c>
      <c r="X376" s="22" t="e">
        <f t="shared" si="25"/>
        <v>#DIV/0!</v>
      </c>
      <c r="Y376" s="22" t="e">
        <f>X376-#REF!</f>
        <v>#DIV/0!</v>
      </c>
    </row>
    <row r="377" spans="1:25" s="20" customFormat="1" ht="30" x14ac:dyDescent="0.25">
      <c r="A377" s="13"/>
      <c r="B377" s="10" t="s">
        <v>1134</v>
      </c>
      <c r="C377" s="36" t="s">
        <v>1259</v>
      </c>
      <c r="D377" s="58" t="s">
        <v>1274</v>
      </c>
      <c r="E377" s="12"/>
      <c r="F377" s="48"/>
      <c r="G377" s="11"/>
      <c r="H377" s="4"/>
      <c r="I377" s="4"/>
      <c r="J377" s="11"/>
      <c r="K377" s="4"/>
      <c r="L377" s="4"/>
      <c r="M377" s="4"/>
      <c r="N377" s="4"/>
      <c r="O377" s="4"/>
      <c r="P377" s="4"/>
      <c r="Q377" s="11" t="e">
        <f>MIN(K377,M377,N377,O377,P377,J377,I377,H377,G377,F377,E377,#REF!,L377)</f>
        <v>#REF!</v>
      </c>
      <c r="R377" s="11" t="e">
        <f>Q377-#REF!</f>
        <v>#REF!</v>
      </c>
      <c r="S377" s="11" t="e">
        <f t="shared" si="24"/>
        <v>#REF!</v>
      </c>
      <c r="T377" s="11" t="e">
        <f>Q377</f>
        <v>#REF!</v>
      </c>
      <c r="U377" s="21" t="e">
        <f t="shared" si="31"/>
        <v>#REF!</v>
      </c>
      <c r="V377" s="13" t="s">
        <v>5</v>
      </c>
      <c r="W377" s="20">
        <f>COUNT(L377,M377,N377,F377,J377,I377,H377,G377,#REF!,E377,#REF!)</f>
        <v>0</v>
      </c>
      <c r="X377" s="22" t="e">
        <f t="shared" si="25"/>
        <v>#DIV/0!</v>
      </c>
      <c r="Y377" s="22" t="e">
        <f>X377-#REF!</f>
        <v>#DIV/0!</v>
      </c>
    </row>
    <row r="378" spans="1:25" s="20" customFormat="1" ht="30" x14ac:dyDescent="0.25">
      <c r="A378" s="13"/>
      <c r="B378" s="10" t="s">
        <v>1135</v>
      </c>
      <c r="C378" s="36" t="s">
        <v>1259</v>
      </c>
      <c r="D378" s="58" t="s">
        <v>1274</v>
      </c>
      <c r="E378" s="12"/>
      <c r="F378" s="48"/>
      <c r="G378" s="11"/>
      <c r="H378" s="4"/>
      <c r="I378" s="15">
        <v>282.28898305084749</v>
      </c>
      <c r="J378" s="11"/>
      <c r="K378" s="4"/>
      <c r="L378" s="4"/>
      <c r="M378" s="4"/>
      <c r="N378" s="4"/>
      <c r="O378" s="4"/>
      <c r="P378" s="4"/>
      <c r="Q378" s="11" t="e">
        <f>MIN(K378,M378,N378,O378,P378,J378,I378,H378,G378,F378,E378,#REF!,L378)</f>
        <v>#REF!</v>
      </c>
      <c r="R378" s="11" t="e">
        <f>Q378-#REF!</f>
        <v>#REF!</v>
      </c>
      <c r="S378" s="11" t="e">
        <f t="shared" si="24"/>
        <v>#REF!</v>
      </c>
      <c r="T378" s="11" t="e">
        <f>Q378</f>
        <v>#REF!</v>
      </c>
      <c r="U378" s="21" t="e">
        <f t="shared" si="31"/>
        <v>#REF!</v>
      </c>
      <c r="V378" s="13" t="s">
        <v>14</v>
      </c>
      <c r="W378" s="20">
        <f>COUNT(L378,M378,N378,F378,J378,I378,H378,G378,#REF!,E378,#REF!)</f>
        <v>1</v>
      </c>
      <c r="X378" s="22">
        <f t="shared" si="25"/>
        <v>282.28898305084749</v>
      </c>
      <c r="Y378" s="22" t="e">
        <f>X378-#REF!</f>
        <v>#REF!</v>
      </c>
    </row>
    <row r="379" spans="1:25" s="20" customFormat="1" x14ac:dyDescent="0.25">
      <c r="A379" s="32" t="s">
        <v>40</v>
      </c>
      <c r="B379" s="33" t="s">
        <v>229</v>
      </c>
      <c r="C379" s="36"/>
      <c r="D379" s="36"/>
      <c r="E379" s="12"/>
      <c r="F379" s="48"/>
      <c r="G379" s="11"/>
      <c r="H379" s="4"/>
      <c r="I379" s="4"/>
      <c r="J379" s="11"/>
      <c r="K379" s="4"/>
      <c r="L379" s="4"/>
      <c r="M379" s="4"/>
      <c r="N379" s="4"/>
      <c r="O379" s="4"/>
      <c r="P379" s="4"/>
      <c r="Q379" s="11" t="e">
        <f>MIN(K379,M379,N379,O379,P379,J379,I379,H379,G379,F379,E379,#REF!,L379)</f>
        <v>#REF!</v>
      </c>
      <c r="R379" s="11" t="e">
        <f>Q379-#REF!</f>
        <v>#REF!</v>
      </c>
      <c r="S379" s="11" t="e">
        <f t="shared" si="24"/>
        <v>#REF!</v>
      </c>
      <c r="T379" s="4"/>
      <c r="U379" s="21" t="e">
        <f t="shared" si="31"/>
        <v>#REF!</v>
      </c>
      <c r="V379" s="12" t="e">
        <f>T379-#REF!</f>
        <v>#REF!</v>
      </c>
      <c r="X379" s="22" t="e">
        <f t="shared" si="25"/>
        <v>#DIV/0!</v>
      </c>
      <c r="Y379" s="22" t="e">
        <f>X379-#REF!</f>
        <v>#DIV/0!</v>
      </c>
    </row>
    <row r="380" spans="1:25" s="20" customFormat="1" ht="30" x14ac:dyDescent="0.25">
      <c r="A380" s="13"/>
      <c r="B380" s="10" t="s">
        <v>230</v>
      </c>
      <c r="C380" s="36" t="s">
        <v>1259</v>
      </c>
      <c r="D380" s="58" t="s">
        <v>1274</v>
      </c>
      <c r="E380" s="12"/>
      <c r="F380" s="48"/>
      <c r="G380" s="11">
        <v>760.61300000000006</v>
      </c>
      <c r="H380" s="4"/>
      <c r="I380" s="4"/>
      <c r="J380" s="11"/>
      <c r="K380" s="4"/>
      <c r="L380" s="4"/>
      <c r="M380" s="4"/>
      <c r="N380" s="4"/>
      <c r="O380" s="4"/>
      <c r="P380" s="4"/>
      <c r="Q380" s="11" t="e">
        <f>MIN(K380,M380,N380,O380,P380,J380,I380,H380,G380,F380,E380,#REF!,L380)</f>
        <v>#REF!</v>
      </c>
      <c r="R380" s="11" t="e">
        <f>Q380-#REF!</f>
        <v>#REF!</v>
      </c>
      <c r="S380" s="11" t="e">
        <f t="shared" ref="S380:S443" si="32">R380=Q380</f>
        <v>#REF!</v>
      </c>
      <c r="T380" s="11">
        <v>760.61300000000006</v>
      </c>
      <c r="U380" s="21" t="e">
        <f t="shared" si="31"/>
        <v>#REF!</v>
      </c>
      <c r="V380" s="12" t="s">
        <v>7</v>
      </c>
      <c r="W380" s="20">
        <f>COUNT(L380,M380,N380,F380,J380,I380,H380,G380,#REF!,E380,#REF!)</f>
        <v>1</v>
      </c>
      <c r="X380" s="22">
        <f t="shared" ref="X380:X443" si="33">AVERAGE(N380,M380,L380,K380,J380,I380,H380,G380,F380)</f>
        <v>760.61300000000006</v>
      </c>
      <c r="Y380" s="22" t="e">
        <f>X380-#REF!</f>
        <v>#REF!</v>
      </c>
    </row>
    <row r="381" spans="1:25" s="20" customFormat="1" ht="30" x14ac:dyDescent="0.25">
      <c r="A381" s="13"/>
      <c r="B381" s="10" t="s">
        <v>231</v>
      </c>
      <c r="C381" s="36" t="s">
        <v>1259</v>
      </c>
      <c r="D381" s="58" t="s">
        <v>1274</v>
      </c>
      <c r="E381" s="12"/>
      <c r="F381" s="48"/>
      <c r="G381" s="11">
        <v>712.95799999999997</v>
      </c>
      <c r="H381" s="4"/>
      <c r="I381" s="4"/>
      <c r="J381" s="11"/>
      <c r="K381" s="4"/>
      <c r="L381" s="4"/>
      <c r="M381" s="4"/>
      <c r="N381" s="4"/>
      <c r="O381" s="4"/>
      <c r="P381" s="4"/>
      <c r="Q381" s="11" t="e">
        <f>MIN(K381,M381,N381,O381,P381,J381,I381,H381,G381,F381,E381,#REF!,L381)</f>
        <v>#REF!</v>
      </c>
      <c r="R381" s="11" t="e">
        <f>Q381-#REF!</f>
        <v>#REF!</v>
      </c>
      <c r="S381" s="11" t="e">
        <f t="shared" si="32"/>
        <v>#REF!</v>
      </c>
      <c r="T381" s="11">
        <v>712.95799999999997</v>
      </c>
      <c r="U381" s="21" t="e">
        <f t="shared" si="31"/>
        <v>#REF!</v>
      </c>
      <c r="V381" s="12" t="s">
        <v>7</v>
      </c>
      <c r="W381" s="20">
        <f>COUNT(L381,M381,N381,F381,J381,I381,H381,G381,#REF!,E381,#REF!)</f>
        <v>1</v>
      </c>
      <c r="X381" s="22">
        <f t="shared" si="33"/>
        <v>712.95799999999997</v>
      </c>
      <c r="Y381" s="22" t="e">
        <f>X381-#REF!</f>
        <v>#REF!</v>
      </c>
    </row>
    <row r="382" spans="1:25" s="20" customFormat="1" ht="30" x14ac:dyDescent="0.25">
      <c r="A382" s="13"/>
      <c r="B382" s="10" t="s">
        <v>232</v>
      </c>
      <c r="C382" s="36" t="s">
        <v>1259</v>
      </c>
      <c r="D382" s="58" t="s">
        <v>1274</v>
      </c>
      <c r="E382" s="12"/>
      <c r="F382" s="48"/>
      <c r="G382" s="11">
        <v>700.91300000000001</v>
      </c>
      <c r="H382" s="4"/>
      <c r="I382" s="4"/>
      <c r="J382" s="11"/>
      <c r="K382" s="4"/>
      <c r="L382" s="4"/>
      <c r="M382" s="4"/>
      <c r="N382" s="4"/>
      <c r="O382" s="4"/>
      <c r="P382" s="4"/>
      <c r="Q382" s="11" t="e">
        <f>MIN(K382,M382,N382,O382,P382,J382,I382,H382,G382,F382,E382,#REF!,L382)</f>
        <v>#REF!</v>
      </c>
      <c r="R382" s="11" t="e">
        <f>Q382-#REF!</f>
        <v>#REF!</v>
      </c>
      <c r="S382" s="11" t="e">
        <f t="shared" si="32"/>
        <v>#REF!</v>
      </c>
      <c r="T382" s="11">
        <v>700.91300000000001</v>
      </c>
      <c r="U382" s="21" t="e">
        <f t="shared" si="31"/>
        <v>#REF!</v>
      </c>
      <c r="V382" s="12" t="s">
        <v>7</v>
      </c>
      <c r="W382" s="20">
        <f>COUNT(L382,M382,N382,F382,J382,I382,H382,G382,#REF!,E382,#REF!)</f>
        <v>1</v>
      </c>
      <c r="X382" s="22">
        <f t="shared" si="33"/>
        <v>700.91300000000001</v>
      </c>
      <c r="Y382" s="22" t="e">
        <f>X382-#REF!</f>
        <v>#REF!</v>
      </c>
    </row>
    <row r="383" spans="1:25" s="20" customFormat="1" ht="30" x14ac:dyDescent="0.25">
      <c r="A383" s="13"/>
      <c r="B383" s="10" t="s">
        <v>233</v>
      </c>
      <c r="C383" s="36" t="s">
        <v>1259</v>
      </c>
      <c r="D383" s="58" t="s">
        <v>1274</v>
      </c>
      <c r="E383" s="12"/>
      <c r="F383" s="48"/>
      <c r="G383" s="11">
        <v>399.67399999999998</v>
      </c>
      <c r="H383" s="4"/>
      <c r="I383" s="15">
        <v>291.3983050847458</v>
      </c>
      <c r="J383" s="11"/>
      <c r="K383" s="4"/>
      <c r="L383" s="4"/>
      <c r="M383" s="4"/>
      <c r="N383" s="4"/>
      <c r="O383" s="4"/>
      <c r="P383" s="4"/>
      <c r="Q383" s="11" t="e">
        <f>MIN(K383,M383,N383,O383,P383,J383,I383,H383,G383,F383,E383,#REF!,L383)</f>
        <v>#REF!</v>
      </c>
      <c r="R383" s="11" t="e">
        <f>Q383-#REF!</f>
        <v>#REF!</v>
      </c>
      <c r="S383" s="11" t="e">
        <f t="shared" si="32"/>
        <v>#REF!</v>
      </c>
      <c r="T383" s="11" t="e">
        <f>Q383</f>
        <v>#REF!</v>
      </c>
      <c r="U383" s="21" t="e">
        <f t="shared" si="31"/>
        <v>#REF!</v>
      </c>
      <c r="V383" s="12" t="s">
        <v>14</v>
      </c>
      <c r="W383" s="20">
        <f>COUNT(L383,M383,N383,F383,J383,I383,H383,G383,#REF!,E383,#REF!)</f>
        <v>2</v>
      </c>
      <c r="X383" s="22">
        <f t="shared" si="33"/>
        <v>345.53615254237286</v>
      </c>
      <c r="Y383" s="22" t="e">
        <f>X383-#REF!</f>
        <v>#REF!</v>
      </c>
    </row>
    <row r="384" spans="1:25" s="20" customFormat="1" ht="30" x14ac:dyDescent="0.25">
      <c r="A384" s="13"/>
      <c r="B384" s="10" t="s">
        <v>234</v>
      </c>
      <c r="C384" s="36" t="s">
        <v>1259</v>
      </c>
      <c r="D384" s="58" t="s">
        <v>1274</v>
      </c>
      <c r="E384" s="12"/>
      <c r="F384" s="48"/>
      <c r="G384" s="11">
        <v>207.095</v>
      </c>
      <c r="H384" s="4"/>
      <c r="I384" s="4"/>
      <c r="J384" s="11"/>
      <c r="K384" s="4"/>
      <c r="L384" s="4"/>
      <c r="M384" s="4"/>
      <c r="N384" s="4"/>
      <c r="O384" s="4"/>
      <c r="P384" s="4"/>
      <c r="Q384" s="11" t="e">
        <f>MIN(K384,M384,N384,O384,P384,J384,I384,H384,G384,F384,E384,#REF!,L384)</f>
        <v>#REF!</v>
      </c>
      <c r="R384" s="11" t="e">
        <f>Q384-#REF!</f>
        <v>#REF!</v>
      </c>
      <c r="S384" s="11" t="e">
        <f t="shared" si="32"/>
        <v>#REF!</v>
      </c>
      <c r="T384" s="11">
        <v>207.095</v>
      </c>
      <c r="U384" s="21" t="e">
        <f t="shared" si="31"/>
        <v>#REF!</v>
      </c>
      <c r="V384" s="12" t="s">
        <v>7</v>
      </c>
      <c r="W384" s="20">
        <f>COUNT(L384,M384,N384,F384,J384,I384,H384,G384,#REF!,E384,#REF!)</f>
        <v>1</v>
      </c>
      <c r="X384" s="22">
        <f t="shared" si="33"/>
        <v>207.095</v>
      </c>
      <c r="Y384" s="22" t="e">
        <f>X384-#REF!</f>
        <v>#REF!</v>
      </c>
    </row>
    <row r="385" spans="1:25" s="20" customFormat="1" ht="30" x14ac:dyDescent="0.25">
      <c r="A385" s="13"/>
      <c r="B385" s="10" t="s">
        <v>235</v>
      </c>
      <c r="C385" s="36" t="s">
        <v>1259</v>
      </c>
      <c r="D385" s="58" t="s">
        <v>1274</v>
      </c>
      <c r="E385" s="12"/>
      <c r="F385" s="48"/>
      <c r="G385" s="11">
        <v>121.22199999999999</v>
      </c>
      <c r="H385" s="4"/>
      <c r="I385" s="4"/>
      <c r="J385" s="11"/>
      <c r="K385" s="4"/>
      <c r="L385" s="4"/>
      <c r="M385" s="4"/>
      <c r="N385" s="4"/>
      <c r="O385" s="4"/>
      <c r="P385" s="4"/>
      <c r="Q385" s="11" t="e">
        <f>MIN(K385,M385,N385,O385,P385,J385,I385,H385,G385,F385,E385,#REF!,L385)</f>
        <v>#REF!</v>
      </c>
      <c r="R385" s="11" t="e">
        <f>Q385-#REF!</f>
        <v>#REF!</v>
      </c>
      <c r="S385" s="11" t="e">
        <f t="shared" si="32"/>
        <v>#REF!</v>
      </c>
      <c r="T385" s="11">
        <v>121.22199999999999</v>
      </c>
      <c r="U385" s="21" t="e">
        <f t="shared" si="31"/>
        <v>#REF!</v>
      </c>
      <c r="V385" s="12" t="s">
        <v>7</v>
      </c>
      <c r="W385" s="20">
        <f>COUNT(L385,M385,N385,F385,J385,I385,H385,G385,#REF!,E385,#REF!)</f>
        <v>1</v>
      </c>
      <c r="X385" s="22">
        <f t="shared" si="33"/>
        <v>121.22199999999999</v>
      </c>
      <c r="Y385" s="22" t="e">
        <f>X385-#REF!</f>
        <v>#REF!</v>
      </c>
    </row>
    <row r="386" spans="1:25" s="20" customFormat="1" ht="30" x14ac:dyDescent="0.25">
      <c r="A386" s="13"/>
      <c r="B386" s="10" t="s">
        <v>236</v>
      </c>
      <c r="C386" s="36" t="s">
        <v>1259</v>
      </c>
      <c r="D386" s="58" t="s">
        <v>1274</v>
      </c>
      <c r="E386" s="12"/>
      <c r="F386" s="48"/>
      <c r="G386" s="11"/>
      <c r="H386" s="4"/>
      <c r="I386" s="4"/>
      <c r="J386" s="11"/>
      <c r="K386" s="4"/>
      <c r="L386" s="4"/>
      <c r="M386" s="4"/>
      <c r="N386" s="4"/>
      <c r="O386" s="4"/>
      <c r="P386" s="4"/>
      <c r="Q386" s="11" t="e">
        <f>MIN(K386,M386,N386,O386,P386,J386,I386,H386,G386,F386,E386,#REF!,L386)</f>
        <v>#REF!</v>
      </c>
      <c r="R386" s="11" t="e">
        <f>Q386-#REF!</f>
        <v>#REF!</v>
      </c>
      <c r="S386" s="11" t="e">
        <f t="shared" si="32"/>
        <v>#REF!</v>
      </c>
      <c r="T386" s="23" t="e">
        <f>Q386</f>
        <v>#REF!</v>
      </c>
      <c r="U386" s="21" t="e">
        <f t="shared" si="31"/>
        <v>#REF!</v>
      </c>
      <c r="V386" s="12" t="s">
        <v>6</v>
      </c>
      <c r="W386" s="20">
        <f>COUNT(L386,M386,N386,F386,J386,I386,H386,G386,#REF!,E386,#REF!)</f>
        <v>0</v>
      </c>
      <c r="X386" s="22" t="e">
        <f t="shared" si="33"/>
        <v>#DIV/0!</v>
      </c>
      <c r="Y386" s="22" t="e">
        <f>X386-#REF!</f>
        <v>#DIV/0!</v>
      </c>
    </row>
    <row r="387" spans="1:25" s="20" customFormat="1" ht="45" x14ac:dyDescent="0.25">
      <c r="A387" s="13"/>
      <c r="B387" s="10" t="s">
        <v>237</v>
      </c>
      <c r="C387" s="36" t="s">
        <v>1259</v>
      </c>
      <c r="D387" s="58" t="s">
        <v>1274</v>
      </c>
      <c r="E387" s="12"/>
      <c r="F387" s="48"/>
      <c r="G387" s="11">
        <v>67.927999999999997</v>
      </c>
      <c r="H387" s="23">
        <v>70.804237288135596</v>
      </c>
      <c r="I387" s="4"/>
      <c r="J387" s="11">
        <v>76.18474576271187</v>
      </c>
      <c r="K387" s="4"/>
      <c r="L387" s="4"/>
      <c r="M387" s="4"/>
      <c r="N387" s="4"/>
      <c r="O387" s="4"/>
      <c r="P387" s="4"/>
      <c r="Q387" s="11" t="e">
        <f>MIN(K387,M387,N387,O387,P387,J387,I387,H387,G387,F387,E387,#REF!,L387)</f>
        <v>#REF!</v>
      </c>
      <c r="R387" s="11" t="e">
        <f>Q387-#REF!</f>
        <v>#REF!</v>
      </c>
      <c r="S387" s="11" t="e">
        <f t="shared" si="32"/>
        <v>#REF!</v>
      </c>
      <c r="T387" s="4">
        <v>67.930000000000007</v>
      </c>
      <c r="U387" s="21" t="e">
        <f t="shared" si="31"/>
        <v>#REF!</v>
      </c>
      <c r="V387" s="12" t="s">
        <v>7</v>
      </c>
      <c r="W387" s="20">
        <f>COUNT(L387,M387,N387,F387,J387,I387,H387,G387,#REF!,E387,#REF!)</f>
        <v>3</v>
      </c>
      <c r="X387" s="22">
        <f t="shared" si="33"/>
        <v>71.638994350282488</v>
      </c>
      <c r="Y387" s="22" t="e">
        <f>X387-#REF!</f>
        <v>#REF!</v>
      </c>
    </row>
    <row r="388" spans="1:25" s="20" customFormat="1" ht="30" x14ac:dyDescent="0.25">
      <c r="A388" s="13"/>
      <c r="B388" s="10" t="s">
        <v>238</v>
      </c>
      <c r="C388" s="36" t="s">
        <v>1259</v>
      </c>
      <c r="D388" s="58" t="s">
        <v>1274</v>
      </c>
      <c r="E388" s="12"/>
      <c r="F388" s="48"/>
      <c r="G388" s="11"/>
      <c r="H388" s="4"/>
      <c r="I388" s="4"/>
      <c r="J388" s="11"/>
      <c r="K388" s="4"/>
      <c r="L388" s="4"/>
      <c r="M388" s="4"/>
      <c r="N388" s="4"/>
      <c r="O388" s="4"/>
      <c r="P388" s="4"/>
      <c r="Q388" s="11" t="e">
        <f>MIN(K388,M388,N388,O388,P388,J388,I388,H388,G388,F388,E388,#REF!,L388)</f>
        <v>#REF!</v>
      </c>
      <c r="R388" s="11" t="e">
        <f>Q388-#REF!</f>
        <v>#REF!</v>
      </c>
      <c r="S388" s="11" t="e">
        <f t="shared" si="32"/>
        <v>#REF!</v>
      </c>
      <c r="T388" s="23" t="e">
        <f>Q388</f>
        <v>#REF!</v>
      </c>
      <c r="U388" s="21" t="e">
        <f t="shared" si="31"/>
        <v>#REF!</v>
      </c>
      <c r="V388" s="12" t="s">
        <v>6</v>
      </c>
      <c r="W388" s="20">
        <f>COUNT(L388,M388,N388,F388,J388,I388,H388,G388,#REF!,E388,#REF!)</f>
        <v>0</v>
      </c>
      <c r="X388" s="22" t="e">
        <f t="shared" si="33"/>
        <v>#DIV/0!</v>
      </c>
      <c r="Y388" s="22" t="e">
        <f>X388-#REF!</f>
        <v>#DIV/0!</v>
      </c>
    </row>
    <row r="389" spans="1:25" s="20" customFormat="1" ht="30" x14ac:dyDescent="0.25">
      <c r="A389" s="13"/>
      <c r="B389" s="10" t="s">
        <v>239</v>
      </c>
      <c r="C389" s="36" t="s">
        <v>1259</v>
      </c>
      <c r="D389" s="58" t="s">
        <v>1274</v>
      </c>
      <c r="E389" s="12"/>
      <c r="F389" s="48"/>
      <c r="G389" s="11"/>
      <c r="H389" s="4"/>
      <c r="I389" s="4"/>
      <c r="J389" s="11"/>
      <c r="K389" s="4"/>
      <c r="L389" s="4"/>
      <c r="M389" s="4"/>
      <c r="N389" s="4"/>
      <c r="O389" s="4"/>
      <c r="P389" s="4"/>
      <c r="Q389" s="11" t="e">
        <f>MIN(K389,M389,N389,O389,P389,J389,I389,H389,G389,F389,E389,#REF!,L389)</f>
        <v>#REF!</v>
      </c>
      <c r="R389" s="11" t="e">
        <f>Q389-#REF!</f>
        <v>#REF!</v>
      </c>
      <c r="S389" s="11" t="e">
        <f t="shared" si="32"/>
        <v>#REF!</v>
      </c>
      <c r="T389" s="23" t="e">
        <f>Q389</f>
        <v>#REF!</v>
      </c>
      <c r="U389" s="21" t="e">
        <f t="shared" si="31"/>
        <v>#REF!</v>
      </c>
      <c r="V389" s="12" t="s">
        <v>6</v>
      </c>
      <c r="W389" s="20">
        <f>COUNT(L389,M389,N389,F389,J389,I389,H389,G389,#REF!,E389,#REF!)</f>
        <v>0</v>
      </c>
      <c r="X389" s="22" t="e">
        <f t="shared" si="33"/>
        <v>#DIV/0!</v>
      </c>
      <c r="Y389" s="22" t="e">
        <f>X389-#REF!</f>
        <v>#DIV/0!</v>
      </c>
    </row>
    <row r="390" spans="1:25" s="20" customFormat="1" ht="30" x14ac:dyDescent="0.25">
      <c r="A390" s="13"/>
      <c r="B390" s="10" t="s">
        <v>240</v>
      </c>
      <c r="C390" s="36" t="s">
        <v>1259</v>
      </c>
      <c r="D390" s="58" t="s">
        <v>1274</v>
      </c>
      <c r="E390" s="12"/>
      <c r="F390" s="48"/>
      <c r="G390" s="11"/>
      <c r="H390" s="4"/>
      <c r="I390" s="4"/>
      <c r="J390" s="11"/>
      <c r="K390" s="4"/>
      <c r="L390" s="4"/>
      <c r="M390" s="4"/>
      <c r="N390" s="4"/>
      <c r="O390" s="4"/>
      <c r="P390" s="4"/>
      <c r="Q390" s="11" t="e">
        <f>MIN(K390,M390,N390,O390,P390,J390,I390,H390,G390,F390,E390,#REF!,L390)</f>
        <v>#REF!</v>
      </c>
      <c r="R390" s="11" t="e">
        <f>Q390-#REF!</f>
        <v>#REF!</v>
      </c>
      <c r="S390" s="11" t="e">
        <f t="shared" si="32"/>
        <v>#REF!</v>
      </c>
      <c r="T390" s="23" t="e">
        <f>Q390</f>
        <v>#REF!</v>
      </c>
      <c r="U390" s="21" t="e">
        <f t="shared" si="31"/>
        <v>#REF!</v>
      </c>
      <c r="V390" s="12" t="s">
        <v>6</v>
      </c>
      <c r="W390" s="20">
        <f>COUNT(L390,M390,N390,F390,J390,I390,H390,G390,#REF!,E390,#REF!)</f>
        <v>0</v>
      </c>
      <c r="X390" s="22" t="e">
        <f t="shared" si="33"/>
        <v>#DIV/0!</v>
      </c>
      <c r="Y390" s="22" t="e">
        <f>X390-#REF!</f>
        <v>#DIV/0!</v>
      </c>
    </row>
    <row r="391" spans="1:25" s="20" customFormat="1" ht="30" x14ac:dyDescent="0.25">
      <c r="A391" s="13"/>
      <c r="B391" s="10" t="s">
        <v>241</v>
      </c>
      <c r="C391" s="36" t="s">
        <v>1259</v>
      </c>
      <c r="D391" s="58" t="s">
        <v>1274</v>
      </c>
      <c r="E391" s="12"/>
      <c r="F391" s="48"/>
      <c r="G391" s="11"/>
      <c r="H391" s="4"/>
      <c r="I391" s="4"/>
      <c r="J391" s="11">
        <v>34.40169491525424</v>
      </c>
      <c r="K391" s="4"/>
      <c r="L391" s="4"/>
      <c r="M391" s="4"/>
      <c r="N391" s="4"/>
      <c r="O391" s="4"/>
      <c r="P391" s="4"/>
      <c r="Q391" s="11" t="e">
        <f>MIN(K391,M391,N391,O391,P391,J391,I391,H391,G391,F391,E391,#REF!,L391)</f>
        <v>#REF!</v>
      </c>
      <c r="R391" s="11" t="e">
        <f>Q391-#REF!</f>
        <v>#REF!</v>
      </c>
      <c r="S391" s="11" t="e">
        <f t="shared" si="32"/>
        <v>#REF!</v>
      </c>
      <c r="T391" s="4">
        <v>34.4</v>
      </c>
      <c r="U391" s="21" t="e">
        <f t="shared" si="31"/>
        <v>#REF!</v>
      </c>
      <c r="V391" s="12" t="s">
        <v>13</v>
      </c>
      <c r="W391" s="20">
        <f>COUNT(L391,M391,N391,F391,J391,I391,H391,G391,#REF!,E391,#REF!)</f>
        <v>1</v>
      </c>
      <c r="X391" s="22">
        <f t="shared" si="33"/>
        <v>34.40169491525424</v>
      </c>
      <c r="Y391" s="22" t="e">
        <f>X391-#REF!</f>
        <v>#REF!</v>
      </c>
    </row>
    <row r="392" spans="1:25" s="20" customFormat="1" ht="30" x14ac:dyDescent="0.25">
      <c r="A392" s="13"/>
      <c r="B392" s="10" t="s">
        <v>242</v>
      </c>
      <c r="C392" s="36" t="s">
        <v>1259</v>
      </c>
      <c r="D392" s="58" t="s">
        <v>1274</v>
      </c>
      <c r="E392" s="12"/>
      <c r="F392" s="48"/>
      <c r="G392" s="11"/>
      <c r="H392" s="23">
        <v>40.000000000000007</v>
      </c>
      <c r="I392" s="4"/>
      <c r="J392" s="11"/>
      <c r="K392" s="4"/>
      <c r="L392" s="4"/>
      <c r="M392" s="4"/>
      <c r="N392" s="4"/>
      <c r="O392" s="4"/>
      <c r="P392" s="4"/>
      <c r="Q392" s="11" t="e">
        <f>MIN(K392,M392,N392,O392,P392,J392,I392,H392,G392,F392,E392,#REF!,L392)</f>
        <v>#REF!</v>
      </c>
      <c r="R392" s="11" t="e">
        <f>Q392-#REF!</f>
        <v>#REF!</v>
      </c>
      <c r="S392" s="11" t="e">
        <f t="shared" si="32"/>
        <v>#REF!</v>
      </c>
      <c r="T392" s="4">
        <v>40</v>
      </c>
      <c r="U392" s="21" t="e">
        <f t="shared" si="31"/>
        <v>#REF!</v>
      </c>
      <c r="V392" s="12" t="s">
        <v>25</v>
      </c>
      <c r="W392" s="20">
        <f>COUNT(L392,M392,N392,F392,J392,I392,H392,G392,#REF!,E392,#REF!)</f>
        <v>1</v>
      </c>
      <c r="X392" s="22">
        <f t="shared" si="33"/>
        <v>40.000000000000007</v>
      </c>
      <c r="Y392" s="22" t="e">
        <f>X392-#REF!</f>
        <v>#REF!</v>
      </c>
    </row>
    <row r="393" spans="1:25" s="20" customFormat="1" ht="30" x14ac:dyDescent="0.25">
      <c r="A393" s="13"/>
      <c r="B393" s="10" t="s">
        <v>243</v>
      </c>
      <c r="C393" s="36" t="s">
        <v>1259</v>
      </c>
      <c r="D393" s="58" t="s">
        <v>1274</v>
      </c>
      <c r="E393" s="12"/>
      <c r="F393" s="48"/>
      <c r="G393" s="11">
        <v>30</v>
      </c>
      <c r="H393" s="11">
        <v>33.857627118644068</v>
      </c>
      <c r="I393" s="4"/>
      <c r="J393" s="11"/>
      <c r="K393" s="4"/>
      <c r="L393" s="4"/>
      <c r="M393" s="4"/>
      <c r="N393" s="4"/>
      <c r="O393" s="4"/>
      <c r="P393" s="4"/>
      <c r="Q393" s="11" t="e">
        <f>MIN(K393,M393,N393,O393,P393,J393,I393,H393,G393,F393,E393,#REF!,L393)</f>
        <v>#REF!</v>
      </c>
      <c r="R393" s="11" t="e">
        <f>Q393-#REF!</f>
        <v>#REF!</v>
      </c>
      <c r="S393" s="11" t="e">
        <f t="shared" si="32"/>
        <v>#REF!</v>
      </c>
      <c r="T393" s="4">
        <v>30</v>
      </c>
      <c r="U393" s="21" t="e">
        <f t="shared" si="31"/>
        <v>#REF!</v>
      </c>
      <c r="V393" s="12" t="s">
        <v>7</v>
      </c>
      <c r="W393" s="20">
        <f>COUNT(L393,M393,N393,F393,J393,I393,H393,G393,#REF!,E393,#REF!)</f>
        <v>2</v>
      </c>
      <c r="X393" s="22">
        <f t="shared" si="33"/>
        <v>31.928813559322034</v>
      </c>
      <c r="Y393" s="22" t="e">
        <f>X393-#REF!</f>
        <v>#REF!</v>
      </c>
    </row>
    <row r="394" spans="1:25" s="20" customFormat="1" ht="30" x14ac:dyDescent="0.25">
      <c r="A394" s="13"/>
      <c r="B394" s="10" t="s">
        <v>244</v>
      </c>
      <c r="C394" s="36" t="s">
        <v>1259</v>
      </c>
      <c r="D394" s="58" t="s">
        <v>1274</v>
      </c>
      <c r="E394" s="12"/>
      <c r="F394" s="48"/>
      <c r="G394" s="11">
        <v>26</v>
      </c>
      <c r="H394" s="11"/>
      <c r="I394" s="15">
        <v>36.756779661016949</v>
      </c>
      <c r="J394" s="11"/>
      <c r="K394" s="4"/>
      <c r="L394" s="4"/>
      <c r="M394" s="4"/>
      <c r="N394" s="4"/>
      <c r="O394" s="4"/>
      <c r="P394" s="4"/>
      <c r="Q394" s="11" t="e">
        <f>MIN(K394,M394,N394,O394,P394,J394,I394,H394,G394,F394,E394,#REF!,L394)</f>
        <v>#REF!</v>
      </c>
      <c r="R394" s="11" t="e">
        <f>Q394-#REF!</f>
        <v>#REF!</v>
      </c>
      <c r="S394" s="11" t="e">
        <f t="shared" si="32"/>
        <v>#REF!</v>
      </c>
      <c r="T394" s="4">
        <v>26</v>
      </c>
      <c r="U394" s="21" t="e">
        <f t="shared" si="31"/>
        <v>#REF!</v>
      </c>
      <c r="V394" s="12" t="s">
        <v>7</v>
      </c>
      <c r="W394" s="20">
        <f>COUNT(L394,M394,N394,F394,J394,I394,H394,G394,#REF!,E394,#REF!)</f>
        <v>2</v>
      </c>
      <c r="X394" s="22">
        <f t="shared" si="33"/>
        <v>31.378389830508475</v>
      </c>
      <c r="Y394" s="22" t="e">
        <f>X394-#REF!</f>
        <v>#REF!</v>
      </c>
    </row>
    <row r="395" spans="1:25" s="20" customFormat="1" ht="30" x14ac:dyDescent="0.25">
      <c r="A395" s="13"/>
      <c r="B395" s="10" t="s">
        <v>245</v>
      </c>
      <c r="C395" s="36" t="s">
        <v>1259</v>
      </c>
      <c r="D395" s="58" t="s">
        <v>1274</v>
      </c>
      <c r="E395" s="12"/>
      <c r="F395" s="48"/>
      <c r="G395" s="11"/>
      <c r="H395" s="4"/>
      <c r="I395" s="4"/>
      <c r="J395" s="11">
        <v>12.029661016949154</v>
      </c>
      <c r="K395" s="4"/>
      <c r="L395" s="4"/>
      <c r="M395" s="4"/>
      <c r="N395" s="4"/>
      <c r="O395" s="4"/>
      <c r="P395" s="4"/>
      <c r="Q395" s="11" t="e">
        <f>MIN(K395,M395,N395,O395,P395,J395,I395,H395,G395,F395,E395,#REF!,L395)</f>
        <v>#REF!</v>
      </c>
      <c r="R395" s="11" t="e">
        <f>Q395-#REF!</f>
        <v>#REF!</v>
      </c>
      <c r="S395" s="11" t="e">
        <f t="shared" si="32"/>
        <v>#REF!</v>
      </c>
      <c r="T395" s="4">
        <v>12.03</v>
      </c>
      <c r="U395" s="21" t="e">
        <f t="shared" si="31"/>
        <v>#REF!</v>
      </c>
      <c r="V395" s="12" t="s">
        <v>13</v>
      </c>
      <c r="W395" s="20">
        <f>COUNT(L395,M395,N395,F395,J395,I395,H395,G395,#REF!,E395,#REF!)</f>
        <v>1</v>
      </c>
      <c r="X395" s="22">
        <f t="shared" si="33"/>
        <v>12.029661016949154</v>
      </c>
      <c r="Y395" s="22" t="e">
        <f>X395-#REF!</f>
        <v>#REF!</v>
      </c>
    </row>
    <row r="396" spans="1:25" s="20" customFormat="1" ht="30" x14ac:dyDescent="0.25">
      <c r="A396" s="13"/>
      <c r="B396" s="10" t="s">
        <v>246</v>
      </c>
      <c r="C396" s="36" t="s">
        <v>1259</v>
      </c>
      <c r="D396" s="58" t="s">
        <v>1274</v>
      </c>
      <c r="E396" s="12"/>
      <c r="F396" s="48"/>
      <c r="G396" s="11"/>
      <c r="H396" s="4"/>
      <c r="I396" s="4"/>
      <c r="J396" s="11">
        <v>31.485593220338984</v>
      </c>
      <c r="K396" s="4"/>
      <c r="L396" s="4"/>
      <c r="M396" s="4"/>
      <c r="N396" s="4"/>
      <c r="O396" s="4"/>
      <c r="P396" s="4"/>
      <c r="Q396" s="11" t="e">
        <f>MIN(K396,M396,N396,O396,P396,J396,I396,H396,G396,F396,E396,#REF!,L396)</f>
        <v>#REF!</v>
      </c>
      <c r="R396" s="11" t="e">
        <f>Q396-#REF!</f>
        <v>#REF!</v>
      </c>
      <c r="S396" s="11" t="e">
        <f t="shared" si="32"/>
        <v>#REF!</v>
      </c>
      <c r="T396" s="4">
        <v>31.49</v>
      </c>
      <c r="U396" s="21" t="e">
        <f t="shared" si="31"/>
        <v>#REF!</v>
      </c>
      <c r="V396" s="12" t="s">
        <v>13</v>
      </c>
      <c r="W396" s="20">
        <f>COUNT(L396,M396,N396,F396,J396,I396,H396,G396,#REF!,E396,#REF!)</f>
        <v>1</v>
      </c>
      <c r="X396" s="22">
        <f t="shared" si="33"/>
        <v>31.485593220338984</v>
      </c>
      <c r="Y396" s="22" t="e">
        <f>X396-#REF!</f>
        <v>#REF!</v>
      </c>
    </row>
    <row r="397" spans="1:25" s="20" customFormat="1" ht="30" x14ac:dyDescent="0.25">
      <c r="A397" s="13"/>
      <c r="B397" s="10" t="s">
        <v>247</v>
      </c>
      <c r="C397" s="36" t="s">
        <v>1259</v>
      </c>
      <c r="D397" s="58" t="s">
        <v>1274</v>
      </c>
      <c r="E397" s="12"/>
      <c r="F397" s="48"/>
      <c r="G397" s="11">
        <v>63.423000000000002</v>
      </c>
      <c r="H397" s="4"/>
      <c r="I397" s="4"/>
      <c r="J397" s="11">
        <v>43.616101694915258</v>
      </c>
      <c r="K397" s="4"/>
      <c r="L397" s="4"/>
      <c r="M397" s="4"/>
      <c r="N397" s="4"/>
      <c r="O397" s="4"/>
      <c r="P397" s="4"/>
      <c r="Q397" s="11" t="e">
        <f>MIN(K397,M397,N397,O397,P397,J397,I397,H397,G397,F397,E397,#REF!,L397)</f>
        <v>#REF!</v>
      </c>
      <c r="R397" s="11" t="e">
        <f>Q397-#REF!</f>
        <v>#REF!</v>
      </c>
      <c r="S397" s="11" t="e">
        <f t="shared" si="32"/>
        <v>#REF!</v>
      </c>
      <c r="T397" s="4">
        <v>43.62</v>
      </c>
      <c r="U397" s="21" t="e">
        <f t="shared" si="31"/>
        <v>#REF!</v>
      </c>
      <c r="V397" s="12" t="s">
        <v>13</v>
      </c>
      <c r="W397" s="20">
        <f>COUNT(L397,M397,N397,F397,J397,I397,H397,G397,#REF!,E397,#REF!)</f>
        <v>2</v>
      </c>
      <c r="X397" s="22">
        <f t="shared" si="33"/>
        <v>53.51955084745763</v>
      </c>
      <c r="Y397" s="22" t="e">
        <f>X397-#REF!</f>
        <v>#REF!</v>
      </c>
    </row>
    <row r="398" spans="1:25" s="20" customFormat="1" ht="30" x14ac:dyDescent="0.25">
      <c r="A398" s="13"/>
      <c r="B398" s="10" t="s">
        <v>248</v>
      </c>
      <c r="C398" s="36" t="s">
        <v>1259</v>
      </c>
      <c r="D398" s="58" t="s">
        <v>1274</v>
      </c>
      <c r="E398" s="12"/>
      <c r="F398" s="48"/>
      <c r="G398" s="11">
        <v>155.02600000000001</v>
      </c>
      <c r="H398" s="4"/>
      <c r="I398" s="4"/>
      <c r="J398" s="11">
        <v>85.75</v>
      </c>
      <c r="K398" s="4"/>
      <c r="L398" s="4"/>
      <c r="M398" s="4"/>
      <c r="N398" s="4"/>
      <c r="O398" s="4"/>
      <c r="P398" s="4"/>
      <c r="Q398" s="11" t="e">
        <f>MIN(K398,M398,N398,O398,P398,J398,I398,H398,G398,F398,E398,#REF!,L398)</f>
        <v>#REF!</v>
      </c>
      <c r="R398" s="11" t="e">
        <f>Q398-#REF!</f>
        <v>#REF!</v>
      </c>
      <c r="S398" s="11" t="e">
        <f t="shared" si="32"/>
        <v>#REF!</v>
      </c>
      <c r="T398" s="4">
        <v>85.75</v>
      </c>
      <c r="U398" s="21" t="e">
        <f t="shared" si="31"/>
        <v>#REF!</v>
      </c>
      <c r="V398" s="12" t="s">
        <v>13</v>
      </c>
      <c r="W398" s="20">
        <f>COUNT(L398,M398,N398,F398,J398,I398,H398,G398,#REF!,E398,#REF!)</f>
        <v>2</v>
      </c>
      <c r="X398" s="22">
        <f t="shared" si="33"/>
        <v>120.38800000000001</v>
      </c>
      <c r="Y398" s="22" t="e">
        <f>X398-#REF!</f>
        <v>#REF!</v>
      </c>
    </row>
    <row r="399" spans="1:25" s="20" customFormat="1" ht="30" x14ac:dyDescent="0.25">
      <c r="A399" s="13"/>
      <c r="B399" s="10" t="s">
        <v>249</v>
      </c>
      <c r="C399" s="36" t="s">
        <v>1259</v>
      </c>
      <c r="D399" s="58" t="s">
        <v>1274</v>
      </c>
      <c r="E399" s="12"/>
      <c r="F399" s="48"/>
      <c r="G399" s="11">
        <v>283.22199999999998</v>
      </c>
      <c r="H399" s="4"/>
      <c r="I399" s="4"/>
      <c r="J399" s="11">
        <v>170.20000000000002</v>
      </c>
      <c r="K399" s="4"/>
      <c r="L399" s="4"/>
      <c r="M399" s="4"/>
      <c r="N399" s="4"/>
      <c r="O399" s="4"/>
      <c r="P399" s="4"/>
      <c r="Q399" s="11" t="e">
        <f>MIN(K399,M399,N399,O399,P399,J399,I399,H399,G399,F399,E399,#REF!,L399)</f>
        <v>#REF!</v>
      </c>
      <c r="R399" s="11" t="e">
        <f>Q399-#REF!</f>
        <v>#REF!</v>
      </c>
      <c r="S399" s="11" t="e">
        <f t="shared" si="32"/>
        <v>#REF!</v>
      </c>
      <c r="T399" s="4">
        <v>170.2</v>
      </c>
      <c r="U399" s="21" t="e">
        <f t="shared" si="31"/>
        <v>#REF!</v>
      </c>
      <c r="V399" s="12" t="s">
        <v>13</v>
      </c>
      <c r="W399" s="20">
        <f>COUNT(L399,M399,N399,F399,J399,I399,H399,G399,#REF!,E399,#REF!)</f>
        <v>2</v>
      </c>
      <c r="X399" s="22">
        <f t="shared" si="33"/>
        <v>226.71100000000001</v>
      </c>
      <c r="Y399" s="22" t="e">
        <f>X399-#REF!</f>
        <v>#REF!</v>
      </c>
    </row>
    <row r="400" spans="1:25" s="20" customFormat="1" ht="30" x14ac:dyDescent="0.25">
      <c r="A400" s="13"/>
      <c r="B400" s="10" t="s">
        <v>250</v>
      </c>
      <c r="C400" s="36" t="s">
        <v>1259</v>
      </c>
      <c r="D400" s="58" t="s">
        <v>1274</v>
      </c>
      <c r="E400" s="12"/>
      <c r="F400" s="48"/>
      <c r="G400" s="11"/>
      <c r="H400" s="23">
        <v>84.948305084745769</v>
      </c>
      <c r="I400" s="4"/>
      <c r="J400" s="11"/>
      <c r="K400" s="4"/>
      <c r="L400" s="4"/>
      <c r="M400" s="4"/>
      <c r="N400" s="4"/>
      <c r="O400" s="4"/>
      <c r="P400" s="4"/>
      <c r="Q400" s="11" t="e">
        <f>MIN(K400,M400,N400,O400,P400,J400,I400,H400,G400,F400,E400,#REF!,L400)</f>
        <v>#REF!</v>
      </c>
      <c r="R400" s="11" t="e">
        <f>Q400-#REF!</f>
        <v>#REF!</v>
      </c>
      <c r="S400" s="11" t="e">
        <f t="shared" si="32"/>
        <v>#REF!</v>
      </c>
      <c r="T400" s="4">
        <v>84.95</v>
      </c>
      <c r="U400" s="21" t="e">
        <f t="shared" si="31"/>
        <v>#REF!</v>
      </c>
      <c r="V400" s="12" t="s">
        <v>25</v>
      </c>
      <c r="W400" s="20">
        <f>COUNT(L400,M400,N400,F400,J400,I400,H400,G400,#REF!,E400,#REF!)</f>
        <v>1</v>
      </c>
      <c r="X400" s="22">
        <f t="shared" si="33"/>
        <v>84.948305084745769</v>
      </c>
      <c r="Y400" s="22" t="e">
        <f>X400-#REF!</f>
        <v>#REF!</v>
      </c>
    </row>
    <row r="401" spans="1:25" s="20" customFormat="1" ht="30" x14ac:dyDescent="0.25">
      <c r="A401" s="13"/>
      <c r="B401" s="10" t="s">
        <v>874</v>
      </c>
      <c r="C401" s="36" t="s">
        <v>1259</v>
      </c>
      <c r="D401" s="58" t="s">
        <v>1274</v>
      </c>
      <c r="E401" s="12"/>
      <c r="F401" s="48"/>
      <c r="G401" s="11">
        <v>18</v>
      </c>
      <c r="H401" s="11"/>
      <c r="I401" s="15"/>
      <c r="J401" s="11">
        <v>19.516949152542374</v>
      </c>
      <c r="K401" s="4"/>
      <c r="L401" s="4"/>
      <c r="M401" s="4"/>
      <c r="N401" s="4">
        <v>29</v>
      </c>
      <c r="O401" s="4"/>
      <c r="P401" s="4"/>
      <c r="Q401" s="11" t="e">
        <f>MIN(K401,M401,N401,O401,P401,J401,I401,H401,G401,F401,E401,#REF!,L401)</f>
        <v>#REF!</v>
      </c>
      <c r="R401" s="11" t="e">
        <f>Q401-#REF!</f>
        <v>#REF!</v>
      </c>
      <c r="S401" s="11" t="e">
        <f t="shared" si="32"/>
        <v>#REF!</v>
      </c>
      <c r="T401" s="11" t="e">
        <f>Q401</f>
        <v>#REF!</v>
      </c>
      <c r="U401" s="21" t="e">
        <f t="shared" si="31"/>
        <v>#REF!</v>
      </c>
      <c r="V401" s="12" t="s">
        <v>6</v>
      </c>
      <c r="W401" s="20">
        <f>COUNT(L401,M401,N401,F401,J401,I401,H401,G401,#REF!,E401,#REF!)</f>
        <v>3</v>
      </c>
      <c r="X401" s="22">
        <f t="shared" si="33"/>
        <v>22.172316384180789</v>
      </c>
      <c r="Y401" s="22" t="e">
        <f>X401-#REF!</f>
        <v>#REF!</v>
      </c>
    </row>
    <row r="402" spans="1:25" s="20" customFormat="1" ht="30" x14ac:dyDescent="0.25">
      <c r="A402" s="13"/>
      <c r="B402" s="10" t="s">
        <v>891</v>
      </c>
      <c r="C402" s="36" t="s">
        <v>1259</v>
      </c>
      <c r="D402" s="58" t="s">
        <v>1274</v>
      </c>
      <c r="E402" s="12"/>
      <c r="F402" s="48"/>
      <c r="G402" s="11"/>
      <c r="H402" s="4"/>
      <c r="I402" s="15">
        <v>36.756779661016949</v>
      </c>
      <c r="J402" s="11">
        <v>23.415254237288135</v>
      </c>
      <c r="K402" s="4"/>
      <c r="L402" s="4"/>
      <c r="M402" s="4"/>
      <c r="N402" s="4">
        <v>39</v>
      </c>
      <c r="O402" s="4"/>
      <c r="P402" s="4"/>
      <c r="Q402" s="11" t="e">
        <f>MIN(K402,M402,N402,O402,P402,J402,I402,H402,G402,F402,E402,#REF!,L402)</f>
        <v>#REF!</v>
      </c>
      <c r="R402" s="11" t="e">
        <f>Q402-#REF!</f>
        <v>#REF!</v>
      </c>
      <c r="S402" s="11" t="e">
        <f t="shared" si="32"/>
        <v>#REF!</v>
      </c>
      <c r="T402" s="23" t="e">
        <f>Q402</f>
        <v>#REF!</v>
      </c>
      <c r="U402" s="21" t="e">
        <f t="shared" si="31"/>
        <v>#REF!</v>
      </c>
      <c r="V402" s="12" t="s">
        <v>6</v>
      </c>
      <c r="W402" s="20">
        <f>COUNT(L402,M402,N402,F402,J402,I402,H402,G402,#REF!,E402,#REF!)</f>
        <v>3</v>
      </c>
      <c r="X402" s="22">
        <f t="shared" si="33"/>
        <v>33.057344632768363</v>
      </c>
      <c r="Y402" s="22" t="e">
        <f>X402-#REF!</f>
        <v>#REF!</v>
      </c>
    </row>
    <row r="403" spans="1:25" s="20" customFormat="1" ht="30" x14ac:dyDescent="0.25">
      <c r="A403" s="13"/>
      <c r="B403" s="10" t="s">
        <v>251</v>
      </c>
      <c r="C403" s="36" t="s">
        <v>1259</v>
      </c>
      <c r="D403" s="58" t="s">
        <v>1274</v>
      </c>
      <c r="E403" s="12"/>
      <c r="F403" s="48"/>
      <c r="G403" s="11">
        <v>18</v>
      </c>
      <c r="H403" s="4"/>
      <c r="I403" s="15">
        <v>5.7728813559322036</v>
      </c>
      <c r="J403" s="11">
        <v>6.0254237288135597</v>
      </c>
      <c r="K403" s="4"/>
      <c r="L403" s="4"/>
      <c r="M403" s="4"/>
      <c r="N403" s="4">
        <v>29</v>
      </c>
      <c r="O403" s="4"/>
      <c r="P403" s="4"/>
      <c r="Q403" s="11" t="e">
        <f>MIN(K403,M403,N403,O403,P403,J403,I403,H403,G403,F403,E403,#REF!,L403)</f>
        <v>#REF!</v>
      </c>
      <c r="R403" s="11" t="e">
        <f>Q403-#REF!</f>
        <v>#REF!</v>
      </c>
      <c r="S403" s="11" t="e">
        <f t="shared" si="32"/>
        <v>#REF!</v>
      </c>
      <c r="T403" s="11" t="e">
        <f>Q403</f>
        <v>#REF!</v>
      </c>
      <c r="U403" s="21" t="e">
        <f t="shared" si="31"/>
        <v>#REF!</v>
      </c>
      <c r="V403" s="12" t="s">
        <v>14</v>
      </c>
      <c r="W403" s="20">
        <f>COUNT(L403,M403,N403,F403,J403,I403,H403,G403,#REF!,E403,#REF!)</f>
        <v>4</v>
      </c>
      <c r="X403" s="22">
        <f t="shared" si="33"/>
        <v>14.699576271186441</v>
      </c>
      <c r="Y403" s="22" t="e">
        <f>X403-#REF!</f>
        <v>#REF!</v>
      </c>
    </row>
    <row r="404" spans="1:25" s="20" customFormat="1" ht="30" x14ac:dyDescent="0.25">
      <c r="A404" s="13"/>
      <c r="B404" s="10" t="s">
        <v>252</v>
      </c>
      <c r="C404" s="36" t="s">
        <v>1259</v>
      </c>
      <c r="D404" s="58" t="s">
        <v>1274</v>
      </c>
      <c r="E404" s="12"/>
      <c r="F404" s="48"/>
      <c r="G404" s="11"/>
      <c r="H404" s="23">
        <v>15.198305084745764</v>
      </c>
      <c r="I404" s="4"/>
      <c r="J404" s="11">
        <v>25.432203389830512</v>
      </c>
      <c r="K404" s="4"/>
      <c r="L404" s="4"/>
      <c r="M404" s="4"/>
      <c r="N404" s="4">
        <v>52</v>
      </c>
      <c r="O404" s="4"/>
      <c r="P404" s="4"/>
      <c r="Q404" s="11" t="e">
        <f>MIN(K404,M404,N404,O404,P404,J404,I404,H404,G404,F404,E404,#REF!,L404)</f>
        <v>#REF!</v>
      </c>
      <c r="R404" s="11" t="e">
        <f>Q404-#REF!</f>
        <v>#REF!</v>
      </c>
      <c r="S404" s="11" t="e">
        <f t="shared" si="32"/>
        <v>#REF!</v>
      </c>
      <c r="T404" s="11" t="e">
        <f>Q404</f>
        <v>#REF!</v>
      </c>
      <c r="U404" s="21" t="e">
        <f t="shared" si="31"/>
        <v>#REF!</v>
      </c>
      <c r="V404" s="12" t="s">
        <v>25</v>
      </c>
      <c r="W404" s="20">
        <f>COUNT(L404,M404,N404,F404,J404,I404,H404,G404,#REF!,E404,#REF!)</f>
        <v>3</v>
      </c>
      <c r="X404" s="22">
        <f t="shared" si="33"/>
        <v>30.876836158192091</v>
      </c>
      <c r="Y404" s="22" t="e">
        <f>X404-#REF!</f>
        <v>#REF!</v>
      </c>
    </row>
    <row r="405" spans="1:25" s="20" customFormat="1" ht="30" x14ac:dyDescent="0.25">
      <c r="A405" s="13"/>
      <c r="B405" s="10" t="s">
        <v>253</v>
      </c>
      <c r="C405" s="36" t="s">
        <v>1259</v>
      </c>
      <c r="D405" s="58" t="s">
        <v>1274</v>
      </c>
      <c r="E405" s="12"/>
      <c r="F405" s="48"/>
      <c r="G405" s="11">
        <v>43</v>
      </c>
      <c r="H405" s="4"/>
      <c r="I405" s="15">
        <v>54.44406779661017</v>
      </c>
      <c r="J405" s="11">
        <v>40.983050847457626</v>
      </c>
      <c r="K405" s="4"/>
      <c r="L405" s="4"/>
      <c r="M405" s="4"/>
      <c r="N405" s="4"/>
      <c r="O405" s="4"/>
      <c r="P405" s="4"/>
      <c r="Q405" s="11" t="e">
        <f>MIN(K405,M405,N405,O405,P405,J405,I405,H405,G405,F405,E405,#REF!,L405)</f>
        <v>#REF!</v>
      </c>
      <c r="R405" s="11" t="e">
        <f>Q405-#REF!</f>
        <v>#REF!</v>
      </c>
      <c r="S405" s="11" t="e">
        <f t="shared" si="32"/>
        <v>#REF!</v>
      </c>
      <c r="T405" s="4">
        <v>40.98</v>
      </c>
      <c r="U405" s="21" t="e">
        <f t="shared" si="31"/>
        <v>#REF!</v>
      </c>
      <c r="V405" s="12" t="s">
        <v>13</v>
      </c>
      <c r="W405" s="20">
        <f>COUNT(L405,M405,N405,F405,J405,I405,H405,G405,#REF!,E405,#REF!)</f>
        <v>3</v>
      </c>
      <c r="X405" s="22">
        <f t="shared" si="33"/>
        <v>46.142372881355932</v>
      </c>
      <c r="Y405" s="22" t="e">
        <f>X405-#REF!</f>
        <v>#REF!</v>
      </c>
    </row>
    <row r="406" spans="1:25" s="20" customFormat="1" ht="30" x14ac:dyDescent="0.25">
      <c r="A406" s="13"/>
      <c r="B406" s="10" t="s">
        <v>254</v>
      </c>
      <c r="C406" s="36" t="s">
        <v>1259</v>
      </c>
      <c r="D406" s="58" t="s">
        <v>1274</v>
      </c>
      <c r="E406" s="12"/>
      <c r="F406" s="48"/>
      <c r="G406" s="11"/>
      <c r="H406" s="4"/>
      <c r="I406" s="4"/>
      <c r="J406" s="11">
        <v>49.762711864406782</v>
      </c>
      <c r="K406" s="4"/>
      <c r="L406" s="4"/>
      <c r="M406" s="4"/>
      <c r="N406" s="4"/>
      <c r="O406" s="4"/>
      <c r="P406" s="4"/>
      <c r="Q406" s="11" t="e">
        <f>MIN(K406,M406,N406,O406,P406,J406,I406,H406,G406,F406,E406,#REF!,L406)</f>
        <v>#REF!</v>
      </c>
      <c r="R406" s="11" t="e">
        <f>Q406-#REF!</f>
        <v>#REF!</v>
      </c>
      <c r="S406" s="11" t="e">
        <f t="shared" si="32"/>
        <v>#REF!</v>
      </c>
      <c r="T406" s="4">
        <v>49.76</v>
      </c>
      <c r="U406" s="21" t="e">
        <f t="shared" si="31"/>
        <v>#REF!</v>
      </c>
      <c r="V406" s="12" t="s">
        <v>13</v>
      </c>
      <c r="W406" s="20">
        <f>COUNT(L406,M406,N406,F406,J406,I406,H406,G406,#REF!,E406,#REF!)</f>
        <v>1</v>
      </c>
      <c r="X406" s="22">
        <f t="shared" si="33"/>
        <v>49.762711864406782</v>
      </c>
      <c r="Y406" s="22" t="e">
        <f>X406-#REF!</f>
        <v>#REF!</v>
      </c>
    </row>
    <row r="407" spans="1:25" s="20" customFormat="1" ht="30" x14ac:dyDescent="0.25">
      <c r="A407" s="13"/>
      <c r="B407" s="10" t="s">
        <v>255</v>
      </c>
      <c r="C407" s="36" t="s">
        <v>1259</v>
      </c>
      <c r="D407" s="58" t="s">
        <v>1274</v>
      </c>
      <c r="E407" s="12"/>
      <c r="F407" s="48"/>
      <c r="G407" s="11">
        <v>59</v>
      </c>
      <c r="H407" s="4"/>
      <c r="I407" s="15">
        <v>70.502542372881351</v>
      </c>
      <c r="J407" s="11">
        <v>59.525423728813557</v>
      </c>
      <c r="K407" s="4"/>
      <c r="L407" s="4"/>
      <c r="M407" s="4"/>
      <c r="N407" s="4"/>
      <c r="O407" s="4"/>
      <c r="P407" s="4"/>
      <c r="Q407" s="11" t="e">
        <f>MIN(K407,M407,N407,O407,P407,J407,I407,H407,G407,F407,E407,#REF!,L407)</f>
        <v>#REF!</v>
      </c>
      <c r="R407" s="11" t="e">
        <f>Q407-#REF!</f>
        <v>#REF!</v>
      </c>
      <c r="S407" s="11" t="e">
        <f t="shared" si="32"/>
        <v>#REF!</v>
      </c>
      <c r="T407" s="4">
        <v>59</v>
      </c>
      <c r="U407" s="21" t="e">
        <f t="shared" si="31"/>
        <v>#REF!</v>
      </c>
      <c r="V407" s="12" t="s">
        <v>7</v>
      </c>
      <c r="W407" s="20">
        <f>COUNT(L407,M407,N407,F407,J407,I407,H407,G407,#REF!,E407,#REF!)</f>
        <v>3</v>
      </c>
      <c r="X407" s="22">
        <f t="shared" si="33"/>
        <v>63.009322033898307</v>
      </c>
      <c r="Y407" s="22" t="e">
        <f>X407-#REF!</f>
        <v>#REF!</v>
      </c>
    </row>
    <row r="408" spans="1:25" s="20" customFormat="1" ht="30" x14ac:dyDescent="0.25">
      <c r="A408" s="13"/>
      <c r="B408" s="10" t="s">
        <v>256</v>
      </c>
      <c r="C408" s="36" t="s">
        <v>1259</v>
      </c>
      <c r="D408" s="58" t="s">
        <v>1274</v>
      </c>
      <c r="E408" s="12"/>
      <c r="F408" s="48"/>
      <c r="G408" s="11"/>
      <c r="H408" s="23">
        <v>71.783050847457631</v>
      </c>
      <c r="I408" s="15">
        <v>87.127118644067806</v>
      </c>
      <c r="J408" s="11">
        <v>78.067796610169495</v>
      </c>
      <c r="K408" s="4"/>
      <c r="L408" s="4"/>
      <c r="M408" s="4"/>
      <c r="N408" s="4"/>
      <c r="O408" s="4"/>
      <c r="P408" s="4"/>
      <c r="Q408" s="11" t="e">
        <f>MIN(K408,M408,N408,O408,P408,J408,I408,H408,G408,F408,E408,#REF!,L408)</f>
        <v>#REF!</v>
      </c>
      <c r="R408" s="11" t="e">
        <f>Q408-#REF!</f>
        <v>#REF!</v>
      </c>
      <c r="S408" s="11" t="e">
        <f t="shared" si="32"/>
        <v>#REF!</v>
      </c>
      <c r="T408" s="4">
        <v>71.78</v>
      </c>
      <c r="U408" s="21" t="e">
        <f t="shared" si="31"/>
        <v>#REF!</v>
      </c>
      <c r="V408" s="12" t="s">
        <v>25</v>
      </c>
      <c r="W408" s="20">
        <f>COUNT(L408,M408,N408,F408,J408,I408,H408,G408,#REF!,E408,#REF!)</f>
        <v>3</v>
      </c>
      <c r="X408" s="22">
        <f t="shared" si="33"/>
        <v>78.992655367231635</v>
      </c>
      <c r="Y408" s="22" t="e">
        <f>X408-#REF!</f>
        <v>#REF!</v>
      </c>
    </row>
    <row r="409" spans="1:25" s="20" customFormat="1" ht="30" x14ac:dyDescent="0.25">
      <c r="A409" s="13"/>
      <c r="B409" s="10" t="s">
        <v>257</v>
      </c>
      <c r="C409" s="36" t="s">
        <v>1259</v>
      </c>
      <c r="D409" s="58" t="s">
        <v>1274</v>
      </c>
      <c r="E409" s="12"/>
      <c r="F409" s="48"/>
      <c r="G409" s="11"/>
      <c r="H409" s="23">
        <v>99.294067796610179</v>
      </c>
      <c r="I409" s="15">
        <v>121.88135593220339</v>
      </c>
      <c r="J409" s="11">
        <v>99.533898305084747</v>
      </c>
      <c r="K409" s="4"/>
      <c r="L409" s="4"/>
      <c r="M409" s="4"/>
      <c r="N409" s="4"/>
      <c r="O409" s="4"/>
      <c r="P409" s="4"/>
      <c r="Q409" s="11" t="e">
        <f>MIN(K409,M409,N409,O409,P409,J409,I409,H409,G409,F409,E409,#REF!,L409)</f>
        <v>#REF!</v>
      </c>
      <c r="R409" s="11" t="e">
        <f>Q409-#REF!</f>
        <v>#REF!</v>
      </c>
      <c r="S409" s="11" t="e">
        <f t="shared" si="32"/>
        <v>#REF!</v>
      </c>
      <c r="T409" s="4">
        <v>99.29</v>
      </c>
      <c r="U409" s="21" t="e">
        <f t="shared" si="31"/>
        <v>#REF!</v>
      </c>
      <c r="V409" s="12" t="s">
        <v>25</v>
      </c>
      <c r="W409" s="20">
        <f>COUNT(L409,M409,N409,F409,J409,I409,H409,G409,#REF!,E409,#REF!)</f>
        <v>3</v>
      </c>
      <c r="X409" s="22">
        <f t="shared" si="33"/>
        <v>106.90310734463277</v>
      </c>
      <c r="Y409" s="22" t="e">
        <f>X409-#REF!</f>
        <v>#REF!</v>
      </c>
    </row>
    <row r="410" spans="1:25" s="20" customFormat="1" ht="30" x14ac:dyDescent="0.25">
      <c r="A410" s="13"/>
      <c r="B410" s="10" t="s">
        <v>258</v>
      </c>
      <c r="C410" s="36" t="s">
        <v>1259</v>
      </c>
      <c r="D410" s="58" t="s">
        <v>1274</v>
      </c>
      <c r="E410" s="12"/>
      <c r="F410" s="48"/>
      <c r="G410" s="11"/>
      <c r="H410" s="4"/>
      <c r="I410" s="15">
        <v>25.716101694915256</v>
      </c>
      <c r="J410" s="11">
        <v>52.694915254237287</v>
      </c>
      <c r="K410" s="4"/>
      <c r="L410" s="4"/>
      <c r="M410" s="4"/>
      <c r="N410" s="4"/>
      <c r="O410" s="4"/>
      <c r="P410" s="4"/>
      <c r="Q410" s="11" t="e">
        <f>MIN(K410,M410,N410,O410,P410,J410,I410,H410,G410,F410,E410,#REF!,L410)</f>
        <v>#REF!</v>
      </c>
      <c r="R410" s="11" t="e">
        <f>Q410-#REF!</f>
        <v>#REF!</v>
      </c>
      <c r="S410" s="11" t="e">
        <f t="shared" si="32"/>
        <v>#REF!</v>
      </c>
      <c r="T410" s="4">
        <v>25.72</v>
      </c>
      <c r="U410" s="21" t="e">
        <f t="shared" si="31"/>
        <v>#REF!</v>
      </c>
      <c r="V410" s="12" t="s">
        <v>14</v>
      </c>
      <c r="W410" s="20">
        <f>COUNT(L410,M410,N410,F410,J410,I410,H410,G410,#REF!,E410,#REF!)</f>
        <v>2</v>
      </c>
      <c r="X410" s="22">
        <f t="shared" si="33"/>
        <v>39.20550847457627</v>
      </c>
      <c r="Y410" s="22" t="e">
        <f>X410-#REF!</f>
        <v>#REF!</v>
      </c>
    </row>
    <row r="411" spans="1:25" s="20" customFormat="1" x14ac:dyDescent="0.25">
      <c r="A411" s="32" t="s">
        <v>41</v>
      </c>
      <c r="B411" s="33" t="s">
        <v>259</v>
      </c>
      <c r="C411" s="36"/>
      <c r="D411" s="36"/>
      <c r="E411" s="12"/>
      <c r="F411" s="48"/>
      <c r="G411" s="11"/>
      <c r="H411" s="4"/>
      <c r="I411" s="4"/>
      <c r="J411" s="11"/>
      <c r="K411" s="4"/>
      <c r="L411" s="4"/>
      <c r="M411" s="4"/>
      <c r="N411" s="4"/>
      <c r="O411" s="4"/>
      <c r="P411" s="4"/>
      <c r="Q411" s="11" t="e">
        <f>MIN(K411,M411,N411,O411,P411,J411,I411,H411,G411,F411,E411,#REF!,L411)</f>
        <v>#REF!</v>
      </c>
      <c r="R411" s="11" t="e">
        <f>Q411-#REF!</f>
        <v>#REF!</v>
      </c>
      <c r="S411" s="11" t="e">
        <f t="shared" si="32"/>
        <v>#REF!</v>
      </c>
      <c r="T411" s="4"/>
      <c r="U411" s="21" t="e">
        <f t="shared" si="31"/>
        <v>#REF!</v>
      </c>
      <c r="V411" s="12" t="e">
        <f>T411-#REF!</f>
        <v>#REF!</v>
      </c>
      <c r="X411" s="22" t="e">
        <f t="shared" si="33"/>
        <v>#DIV/0!</v>
      </c>
      <c r="Y411" s="22" t="e">
        <f>X411-#REF!</f>
        <v>#DIV/0!</v>
      </c>
    </row>
    <row r="412" spans="1:25" s="20" customFormat="1" ht="30" x14ac:dyDescent="0.25">
      <c r="A412" s="13"/>
      <c r="B412" s="10" t="s">
        <v>1052</v>
      </c>
      <c r="C412" s="36" t="s">
        <v>1259</v>
      </c>
      <c r="D412" s="58" t="s">
        <v>1274</v>
      </c>
      <c r="E412" s="12"/>
      <c r="F412" s="48"/>
      <c r="G412" s="11"/>
      <c r="H412" s="4"/>
      <c r="I412" s="4"/>
      <c r="J412" s="11"/>
      <c r="K412" s="4"/>
      <c r="L412" s="4"/>
      <c r="M412" s="4"/>
      <c r="N412" s="4"/>
      <c r="O412" s="4"/>
      <c r="P412" s="4"/>
      <c r="Q412" s="11" t="e">
        <f>MIN(K412,M412,N412,O412,P412,J412,I412,H412,G412,F412,E412,#REF!,L412)</f>
        <v>#REF!</v>
      </c>
      <c r="R412" s="11" t="e">
        <f>Q412-#REF!</f>
        <v>#REF!</v>
      </c>
      <c r="S412" s="11" t="e">
        <f t="shared" si="32"/>
        <v>#REF!</v>
      </c>
      <c r="T412" s="23" t="e">
        <f>Q412</f>
        <v>#REF!</v>
      </c>
      <c r="U412" s="21" t="e">
        <f t="shared" si="31"/>
        <v>#REF!</v>
      </c>
      <c r="V412" s="12" t="s">
        <v>6</v>
      </c>
      <c r="W412" s="20">
        <f>COUNT(L412,M412,N412,F412,J412,I412,H412,G412,#REF!,E412,#REF!)</f>
        <v>0</v>
      </c>
      <c r="X412" s="22" t="e">
        <f t="shared" si="33"/>
        <v>#DIV/0!</v>
      </c>
      <c r="Y412" s="22" t="e">
        <f>X412-#REF!</f>
        <v>#DIV/0!</v>
      </c>
    </row>
    <row r="413" spans="1:25" s="20" customFormat="1" ht="30" x14ac:dyDescent="0.25">
      <c r="A413" s="13"/>
      <c r="B413" s="10" t="s">
        <v>1053</v>
      </c>
      <c r="C413" s="36" t="s">
        <v>1259</v>
      </c>
      <c r="D413" s="58" t="s">
        <v>1274</v>
      </c>
      <c r="E413" s="12"/>
      <c r="F413" s="48"/>
      <c r="G413" s="11">
        <v>621.22</v>
      </c>
      <c r="H413" s="11"/>
      <c r="I413" s="4"/>
      <c r="J413" s="11"/>
      <c r="K413" s="4"/>
      <c r="L413" s="4"/>
      <c r="M413" s="4"/>
      <c r="N413" s="4"/>
      <c r="O413" s="4"/>
      <c r="P413" s="4"/>
      <c r="Q413" s="11" t="e">
        <f>MIN(K413,M413,N413,O413,P413,J413,I413,H413,G413,F413,E413,#REF!,L413)</f>
        <v>#REF!</v>
      </c>
      <c r="R413" s="11" t="e">
        <f>Q413-#REF!</f>
        <v>#REF!</v>
      </c>
      <c r="S413" s="11" t="e">
        <f t="shared" si="32"/>
        <v>#REF!</v>
      </c>
      <c r="T413" s="4">
        <v>645.58000000000004</v>
      </c>
      <c r="U413" s="21" t="e">
        <f t="shared" si="31"/>
        <v>#REF!</v>
      </c>
      <c r="V413" s="12" t="s">
        <v>6</v>
      </c>
      <c r="W413" s="20">
        <f>COUNT(L413,M413,N413,F413,J413,I413,H413,G413,#REF!,E413,#REF!)</f>
        <v>1</v>
      </c>
      <c r="X413" s="22">
        <f t="shared" si="33"/>
        <v>621.22</v>
      </c>
      <c r="Y413" s="22" t="e">
        <f>X413-#REF!</f>
        <v>#REF!</v>
      </c>
    </row>
    <row r="414" spans="1:25" s="20" customFormat="1" ht="30" x14ac:dyDescent="0.25">
      <c r="A414" s="13"/>
      <c r="B414" s="10" t="s">
        <v>1054</v>
      </c>
      <c r="C414" s="36" t="s">
        <v>1259</v>
      </c>
      <c r="D414" s="58" t="s">
        <v>1274</v>
      </c>
      <c r="E414" s="12"/>
      <c r="F414" s="48"/>
      <c r="G414" s="11">
        <v>555.96400000000006</v>
      </c>
      <c r="H414" s="11"/>
      <c r="I414" s="4"/>
      <c r="J414" s="11"/>
      <c r="K414" s="4"/>
      <c r="L414" s="4"/>
      <c r="M414" s="4"/>
      <c r="N414" s="4"/>
      <c r="O414" s="4"/>
      <c r="P414" s="4"/>
      <c r="Q414" s="11" t="e">
        <f>MIN(K414,M414,N414,O414,P414,J414,I414,H414,G414,F414,E414,#REF!,L414)</f>
        <v>#REF!</v>
      </c>
      <c r="R414" s="11" t="e">
        <f>Q414-#REF!</f>
        <v>#REF!</v>
      </c>
      <c r="S414" s="11" t="e">
        <f t="shared" si="32"/>
        <v>#REF!</v>
      </c>
      <c r="T414" s="4">
        <v>555.96</v>
      </c>
      <c r="U414" s="21" t="e">
        <f t="shared" si="31"/>
        <v>#REF!</v>
      </c>
      <c r="V414" s="12" t="s">
        <v>14</v>
      </c>
      <c r="W414" s="20">
        <f>COUNT(L414,M414,N414,F414,J414,I414,H414,G414,#REF!,E414,#REF!)</f>
        <v>1</v>
      </c>
      <c r="X414" s="22">
        <f t="shared" si="33"/>
        <v>555.96400000000006</v>
      </c>
      <c r="Y414" s="22" t="e">
        <f>X414-#REF!</f>
        <v>#REF!</v>
      </c>
    </row>
    <row r="415" spans="1:25" s="20" customFormat="1" ht="30" x14ac:dyDescent="0.25">
      <c r="A415" s="13"/>
      <c r="B415" s="10" t="s">
        <v>1055</v>
      </c>
      <c r="C415" s="36" t="s">
        <v>1259</v>
      </c>
      <c r="D415" s="58" t="s">
        <v>1274</v>
      </c>
      <c r="E415" s="12"/>
      <c r="F415" s="48"/>
      <c r="G415" s="11"/>
      <c r="H415" s="4"/>
      <c r="I415" s="4"/>
      <c r="J415" s="11"/>
      <c r="K415" s="4"/>
      <c r="L415" s="4"/>
      <c r="M415" s="4"/>
      <c r="N415" s="4"/>
      <c r="O415" s="4"/>
      <c r="P415" s="4"/>
      <c r="Q415" s="11" t="e">
        <f>MIN(K415,M415,N415,O415,P415,J415,I415,H415,G415,F415,E415,#REF!,L415)</f>
        <v>#REF!</v>
      </c>
      <c r="R415" s="11" t="e">
        <f>Q415-#REF!</f>
        <v>#REF!</v>
      </c>
      <c r="S415" s="11" t="e">
        <f t="shared" si="32"/>
        <v>#REF!</v>
      </c>
      <c r="T415" s="23" t="e">
        <f>Q415</f>
        <v>#REF!</v>
      </c>
      <c r="U415" s="21" t="e">
        <f t="shared" si="31"/>
        <v>#REF!</v>
      </c>
      <c r="V415" s="12" t="s">
        <v>6</v>
      </c>
      <c r="W415" s="20">
        <f>COUNT(L415,M415,N415,F415,J415,I415,H415,G415,#REF!,E415,#REF!)</f>
        <v>0</v>
      </c>
      <c r="X415" s="22" t="e">
        <f t="shared" si="33"/>
        <v>#DIV/0!</v>
      </c>
      <c r="Y415" s="22" t="e">
        <f>X415-#REF!</f>
        <v>#DIV/0!</v>
      </c>
    </row>
    <row r="416" spans="1:25" s="20" customFormat="1" ht="30" x14ac:dyDescent="0.25">
      <c r="A416" s="13"/>
      <c r="B416" s="10" t="s">
        <v>1056</v>
      </c>
      <c r="C416" s="36" t="s">
        <v>1259</v>
      </c>
      <c r="D416" s="58" t="s">
        <v>1274</v>
      </c>
      <c r="E416" s="12"/>
      <c r="F416" s="48"/>
      <c r="G416" s="11">
        <v>383.887</v>
      </c>
      <c r="H416" s="11"/>
      <c r="I416" s="15">
        <v>377.46864406779662</v>
      </c>
      <c r="J416" s="11"/>
      <c r="K416" s="4"/>
      <c r="L416" s="4"/>
      <c r="M416" s="4"/>
      <c r="N416" s="4"/>
      <c r="O416" s="4"/>
      <c r="P416" s="4"/>
      <c r="Q416" s="11" t="e">
        <f>MIN(K416,M416,N416,O416,P416,J416,I416,H416,G416,F416,E416,#REF!,L416)</f>
        <v>#REF!</v>
      </c>
      <c r="R416" s="11" t="e">
        <f>Q416-#REF!</f>
        <v>#REF!</v>
      </c>
      <c r="S416" s="11" t="e">
        <f t="shared" si="32"/>
        <v>#REF!</v>
      </c>
      <c r="T416" s="4">
        <v>377.47</v>
      </c>
      <c r="U416" s="21" t="e">
        <f t="shared" si="31"/>
        <v>#REF!</v>
      </c>
      <c r="V416" s="12" t="s">
        <v>14</v>
      </c>
      <c r="W416" s="20">
        <f>COUNT(L416,M416,N416,F416,J416,I416,H416,G416,#REF!,E416,#REF!)</f>
        <v>2</v>
      </c>
      <c r="X416" s="22">
        <f t="shared" si="33"/>
        <v>380.67782203389834</v>
      </c>
      <c r="Y416" s="22" t="e">
        <f>X416-#REF!</f>
        <v>#REF!</v>
      </c>
    </row>
    <row r="417" spans="1:25" s="20" customFormat="1" ht="30" x14ac:dyDescent="0.25">
      <c r="A417" s="13"/>
      <c r="B417" s="10" t="s">
        <v>1057</v>
      </c>
      <c r="C417" s="36" t="s">
        <v>1259</v>
      </c>
      <c r="D417" s="58" t="s">
        <v>1274</v>
      </c>
      <c r="E417" s="12"/>
      <c r="F417" s="48"/>
      <c r="G417" s="11">
        <v>306.76499999999999</v>
      </c>
      <c r="H417" s="11"/>
      <c r="I417" s="4"/>
      <c r="J417" s="11">
        <v>388.55847457627124</v>
      </c>
      <c r="K417" s="4"/>
      <c r="L417" s="4"/>
      <c r="M417" s="4"/>
      <c r="N417" s="4"/>
      <c r="O417" s="4"/>
      <c r="P417" s="4"/>
      <c r="Q417" s="11" t="e">
        <f>MIN(K417,M417,N417,O417,P417,J417,I417,H417,G417,F417,E417,#REF!,L417)</f>
        <v>#REF!</v>
      </c>
      <c r="R417" s="11" t="e">
        <f>Q417-#REF!</f>
        <v>#REF!</v>
      </c>
      <c r="S417" s="11" t="e">
        <f t="shared" si="32"/>
        <v>#REF!</v>
      </c>
      <c r="T417" s="4">
        <v>306.77</v>
      </c>
      <c r="U417" s="21" t="e">
        <f t="shared" si="31"/>
        <v>#REF!</v>
      </c>
      <c r="V417" s="12" t="s">
        <v>14</v>
      </c>
      <c r="W417" s="20">
        <f>COUNT(L417,M417,N417,F417,J417,I417,H417,G417,#REF!,E417,#REF!)</f>
        <v>2</v>
      </c>
      <c r="X417" s="22">
        <f t="shared" si="33"/>
        <v>347.66173728813561</v>
      </c>
      <c r="Y417" s="22" t="e">
        <f>X417-#REF!</f>
        <v>#REF!</v>
      </c>
    </row>
    <row r="418" spans="1:25" s="20" customFormat="1" ht="30" x14ac:dyDescent="0.25">
      <c r="A418" s="13"/>
      <c r="B418" s="10" t="s">
        <v>1058</v>
      </c>
      <c r="C418" s="36" t="s">
        <v>1259</v>
      </c>
      <c r="D418" s="58" t="s">
        <v>1274</v>
      </c>
      <c r="E418" s="12"/>
      <c r="F418" s="48"/>
      <c r="G418" s="11">
        <v>302.61500000000001</v>
      </c>
      <c r="H418" s="11"/>
      <c r="I418" s="15">
        <v>309.0152542372881</v>
      </c>
      <c r="J418" s="11"/>
      <c r="K418" s="4"/>
      <c r="L418" s="4"/>
      <c r="M418" s="4"/>
      <c r="N418" s="4"/>
      <c r="O418" s="4"/>
      <c r="P418" s="4"/>
      <c r="Q418" s="11" t="e">
        <f>MIN(K418,M418,N418,O418,P418,J418,I418,H418,G418,F418,E418,#REF!,L418)</f>
        <v>#REF!</v>
      </c>
      <c r="R418" s="11" t="e">
        <f>Q418-#REF!</f>
        <v>#REF!</v>
      </c>
      <c r="S418" s="11" t="e">
        <f t="shared" si="32"/>
        <v>#REF!</v>
      </c>
      <c r="T418" s="4">
        <v>302.62</v>
      </c>
      <c r="U418" s="21" t="e">
        <f t="shared" si="31"/>
        <v>#REF!</v>
      </c>
      <c r="V418" s="12" t="s">
        <v>14</v>
      </c>
      <c r="W418" s="20">
        <f>COUNT(L418,M418,N418,F418,J418,I418,H418,G418,#REF!,E418,#REF!)</f>
        <v>2</v>
      </c>
      <c r="X418" s="22">
        <f t="shared" si="33"/>
        <v>305.81512711864406</v>
      </c>
      <c r="Y418" s="22" t="e">
        <f>X418-#REF!</f>
        <v>#REF!</v>
      </c>
    </row>
    <row r="419" spans="1:25" s="20" customFormat="1" ht="30" x14ac:dyDescent="0.25">
      <c r="A419" s="13"/>
      <c r="B419" s="10" t="s">
        <v>1059</v>
      </c>
      <c r="C419" s="36" t="s">
        <v>1259</v>
      </c>
      <c r="D419" s="58" t="s">
        <v>1274</v>
      </c>
      <c r="E419" s="12"/>
      <c r="F419" s="48"/>
      <c r="G419" s="11">
        <v>231.78299999999999</v>
      </c>
      <c r="H419" s="11"/>
      <c r="I419" s="4"/>
      <c r="J419" s="11"/>
      <c r="K419" s="4"/>
      <c r="L419" s="4"/>
      <c r="M419" s="4"/>
      <c r="N419" s="4"/>
      <c r="O419" s="4"/>
      <c r="P419" s="4"/>
      <c r="Q419" s="11" t="e">
        <f>MIN(K419,M419,N419,O419,P419,J419,I419,H419,G419,F419,E419,#REF!,L419)</f>
        <v>#REF!</v>
      </c>
      <c r="R419" s="11" t="e">
        <f>Q419-#REF!</f>
        <v>#REF!</v>
      </c>
      <c r="S419" s="11" t="e">
        <f t="shared" si="32"/>
        <v>#REF!</v>
      </c>
      <c r="T419" s="4">
        <v>231.78</v>
      </c>
      <c r="U419" s="21" t="e">
        <f t="shared" si="31"/>
        <v>#REF!</v>
      </c>
      <c r="V419" s="12" t="s">
        <v>14</v>
      </c>
      <c r="W419" s="20">
        <f>COUNT(L419,M419,N419,F419,J419,I419,H419,G419,#REF!,E419,#REF!)</f>
        <v>1</v>
      </c>
      <c r="X419" s="22">
        <f t="shared" si="33"/>
        <v>231.78299999999999</v>
      </c>
      <c r="Y419" s="22" t="e">
        <f>X419-#REF!</f>
        <v>#REF!</v>
      </c>
    </row>
    <row r="420" spans="1:25" s="20" customFormat="1" ht="30" x14ac:dyDescent="0.25">
      <c r="A420" s="13"/>
      <c r="B420" s="10" t="s">
        <v>1060</v>
      </c>
      <c r="C420" s="36" t="s">
        <v>1259</v>
      </c>
      <c r="D420" s="58" t="s">
        <v>1274</v>
      </c>
      <c r="E420" s="12"/>
      <c r="F420" s="48"/>
      <c r="G420" s="11"/>
      <c r="H420" s="4"/>
      <c r="I420" s="4"/>
      <c r="J420" s="11">
        <v>274.64915254237292</v>
      </c>
      <c r="K420" s="4"/>
      <c r="L420" s="4"/>
      <c r="M420" s="4"/>
      <c r="N420" s="4"/>
      <c r="O420" s="4"/>
      <c r="P420" s="4"/>
      <c r="Q420" s="11" t="e">
        <f>MIN(K420,M420,N420,O420,P420,J420,I420,H420,G420,F420,E420,#REF!,L420)</f>
        <v>#REF!</v>
      </c>
      <c r="R420" s="11" t="e">
        <f>Q420-#REF!</f>
        <v>#REF!</v>
      </c>
      <c r="S420" s="11" t="e">
        <f t="shared" si="32"/>
        <v>#REF!</v>
      </c>
      <c r="T420" s="23" t="e">
        <f>Q420</f>
        <v>#REF!</v>
      </c>
      <c r="U420" s="21" t="e">
        <f t="shared" si="31"/>
        <v>#REF!</v>
      </c>
      <c r="V420" s="12" t="s">
        <v>13</v>
      </c>
      <c r="W420" s="20">
        <f>COUNT(L420,M420,N420,F420,J420,I420,H420,G420,#REF!,E420,#REF!)</f>
        <v>1</v>
      </c>
      <c r="X420" s="22">
        <f t="shared" si="33"/>
        <v>274.64915254237292</v>
      </c>
      <c r="Y420" s="22" t="e">
        <f>X420-#REF!</f>
        <v>#REF!</v>
      </c>
    </row>
    <row r="421" spans="1:25" s="20" customFormat="1" ht="30" x14ac:dyDescent="0.25">
      <c r="A421" s="13"/>
      <c r="B421" s="10" t="s">
        <v>1061</v>
      </c>
      <c r="C421" s="36" t="s">
        <v>1259</v>
      </c>
      <c r="D421" s="58" t="s">
        <v>1274</v>
      </c>
      <c r="E421" s="12"/>
      <c r="F421" s="48">
        <v>240.67796610169492</v>
      </c>
      <c r="G421" s="11">
        <v>217.95400000000001</v>
      </c>
      <c r="H421" s="11"/>
      <c r="I421" s="4"/>
      <c r="J421" s="11"/>
      <c r="K421" s="4"/>
      <c r="L421" s="4"/>
      <c r="M421" s="4"/>
      <c r="N421" s="4"/>
      <c r="O421" s="4"/>
      <c r="P421" s="4"/>
      <c r="Q421" s="11" t="e">
        <f>MIN(K421,M421,N421,O421,P421,J421,I421,H421,G421,F421,E421,#REF!,L421)</f>
        <v>#REF!</v>
      </c>
      <c r="R421" s="11" t="e">
        <f>Q421-#REF!</f>
        <v>#REF!</v>
      </c>
      <c r="S421" s="11" t="e">
        <f t="shared" si="32"/>
        <v>#REF!</v>
      </c>
      <c r="T421" s="4">
        <f>E421</f>
        <v>0</v>
      </c>
      <c r="U421" s="21" t="e">
        <f t="shared" si="31"/>
        <v>#REF!</v>
      </c>
      <c r="V421" s="12" t="s">
        <v>5</v>
      </c>
      <c r="W421" s="20">
        <f>COUNT(L421,M421,N421,F421,J421,I421,H421,G421,#REF!,E421,#REF!)</f>
        <v>2</v>
      </c>
      <c r="X421" s="22">
        <f t="shared" si="33"/>
        <v>229.31598305084748</v>
      </c>
      <c r="Y421" s="22" t="e">
        <f>X421-#REF!</f>
        <v>#REF!</v>
      </c>
    </row>
    <row r="422" spans="1:25" s="20" customFormat="1" ht="30" x14ac:dyDescent="0.25">
      <c r="A422" s="13"/>
      <c r="B422" s="10" t="s">
        <v>1062</v>
      </c>
      <c r="C422" s="36" t="s">
        <v>1259</v>
      </c>
      <c r="D422" s="58" t="s">
        <v>1274</v>
      </c>
      <c r="E422" s="12"/>
      <c r="F422" s="48"/>
      <c r="G422" s="11"/>
      <c r="H422" s="4"/>
      <c r="I422" s="4"/>
      <c r="J422" s="11"/>
      <c r="K422" s="4"/>
      <c r="L422" s="4"/>
      <c r="M422" s="4"/>
      <c r="N422" s="4"/>
      <c r="O422" s="4"/>
      <c r="P422" s="4"/>
      <c r="Q422" s="11" t="e">
        <f>MIN(K422,M422,N422,O422,P422,J422,I422,H422,G422,F422,E422,#REF!,L422)</f>
        <v>#REF!</v>
      </c>
      <c r="R422" s="11" t="e">
        <f>Q422-#REF!</f>
        <v>#REF!</v>
      </c>
      <c r="S422" s="11" t="e">
        <f t="shared" si="32"/>
        <v>#REF!</v>
      </c>
      <c r="T422" s="23" t="e">
        <f>Q422</f>
        <v>#REF!</v>
      </c>
      <c r="U422" s="21" t="e">
        <f t="shared" si="31"/>
        <v>#REF!</v>
      </c>
      <c r="V422" s="12" t="s">
        <v>6</v>
      </c>
      <c r="W422" s="20">
        <f>COUNT(L422,M422,N422,F422,J422,I422,H422,G422,#REF!,E422,#REF!)</f>
        <v>0</v>
      </c>
      <c r="X422" s="22" t="e">
        <f t="shared" si="33"/>
        <v>#DIV/0!</v>
      </c>
      <c r="Y422" s="22" t="e">
        <f>X422-#REF!</f>
        <v>#DIV/0!</v>
      </c>
    </row>
    <row r="423" spans="1:25" s="20" customFormat="1" ht="30" x14ac:dyDescent="0.25">
      <c r="A423" s="13"/>
      <c r="B423" s="10" t="s">
        <v>1063</v>
      </c>
      <c r="C423" s="36" t="s">
        <v>1259</v>
      </c>
      <c r="D423" s="58" t="s">
        <v>1274</v>
      </c>
      <c r="E423" s="12"/>
      <c r="F423" s="48"/>
      <c r="G423" s="11">
        <v>181.60599999999999</v>
      </c>
      <c r="H423" s="4"/>
      <c r="I423" s="4"/>
      <c r="J423" s="11"/>
      <c r="K423" s="4"/>
      <c r="L423" s="4"/>
      <c r="M423" s="4"/>
      <c r="N423" s="4"/>
      <c r="O423" s="4"/>
      <c r="P423" s="4"/>
      <c r="Q423" s="11" t="e">
        <f>MIN(K423,M423,N423,O423,P423,J423,I423,H423,G423,F423,E423,#REF!,L423)</f>
        <v>#REF!</v>
      </c>
      <c r="R423" s="11" t="e">
        <f>Q423-#REF!</f>
        <v>#REF!</v>
      </c>
      <c r="S423" s="11" t="e">
        <f t="shared" si="32"/>
        <v>#REF!</v>
      </c>
      <c r="T423" s="23">
        <f>E423</f>
        <v>0</v>
      </c>
      <c r="U423" s="21" t="e">
        <f t="shared" si="31"/>
        <v>#REF!</v>
      </c>
      <c r="V423" s="12" t="s">
        <v>5</v>
      </c>
      <c r="W423" s="20">
        <f>COUNT(L423,M423,N423,F423,J423,I423,H423,G423,#REF!,E423,#REF!)</f>
        <v>1</v>
      </c>
      <c r="X423" s="22">
        <f t="shared" si="33"/>
        <v>181.60599999999999</v>
      </c>
      <c r="Y423" s="22" t="e">
        <f>X423-#REF!</f>
        <v>#REF!</v>
      </c>
    </row>
    <row r="424" spans="1:25" s="20" customFormat="1" ht="30" x14ac:dyDescent="0.25">
      <c r="A424" s="13"/>
      <c r="B424" s="10" t="s">
        <v>1064</v>
      </c>
      <c r="C424" s="36" t="s">
        <v>1259</v>
      </c>
      <c r="D424" s="58" t="s">
        <v>1274</v>
      </c>
      <c r="E424" s="12"/>
      <c r="F424" s="48"/>
      <c r="G424" s="11">
        <v>119.727</v>
      </c>
      <c r="H424" s="4"/>
      <c r="I424" s="4"/>
      <c r="J424" s="11">
        <v>152.60932203389831</v>
      </c>
      <c r="K424" s="4"/>
      <c r="L424" s="4"/>
      <c r="M424" s="4"/>
      <c r="N424" s="4"/>
      <c r="O424" s="4"/>
      <c r="P424" s="4"/>
      <c r="Q424" s="11" t="e">
        <f>MIN(K424,M424,N424,O424,P424,J424,I424,H424,G424,F424,E424,#REF!,L424)</f>
        <v>#REF!</v>
      </c>
      <c r="R424" s="11" t="e">
        <f>Q424-#REF!</f>
        <v>#REF!</v>
      </c>
      <c r="S424" s="11" t="e">
        <f t="shared" si="32"/>
        <v>#REF!</v>
      </c>
      <c r="T424" s="11" t="e">
        <f>Q424</f>
        <v>#REF!</v>
      </c>
      <c r="U424" s="21" t="e">
        <f t="shared" si="31"/>
        <v>#REF!</v>
      </c>
      <c r="V424" s="12" t="s">
        <v>7</v>
      </c>
      <c r="W424" s="20">
        <f>COUNT(L424,M424,N424,F424,J424,I424,H424,G424,#REF!,E424,#REF!)</f>
        <v>2</v>
      </c>
      <c r="X424" s="22">
        <f t="shared" si="33"/>
        <v>136.16816101694917</v>
      </c>
      <c r="Y424" s="22" t="e">
        <f>X424-#REF!</f>
        <v>#REF!</v>
      </c>
    </row>
    <row r="425" spans="1:25" s="20" customFormat="1" ht="30" x14ac:dyDescent="0.25">
      <c r="A425" s="13"/>
      <c r="B425" s="10" t="s">
        <v>1065</v>
      </c>
      <c r="C425" s="36" t="s">
        <v>1259</v>
      </c>
      <c r="D425" s="58" t="s">
        <v>1274</v>
      </c>
      <c r="E425" s="12"/>
      <c r="F425" s="48"/>
      <c r="G425" s="11">
        <v>114.425</v>
      </c>
      <c r="H425" s="4"/>
      <c r="I425" s="4"/>
      <c r="J425" s="11">
        <v>110.78983050847458</v>
      </c>
      <c r="K425" s="4"/>
      <c r="L425" s="4"/>
      <c r="M425" s="4"/>
      <c r="N425" s="4"/>
      <c r="O425" s="4"/>
      <c r="P425" s="4"/>
      <c r="Q425" s="11" t="e">
        <f>MIN(K425,M425,N425,O425,P425,J425,I425,H425,G425,F425,E425,#REF!,L425)</f>
        <v>#REF!</v>
      </c>
      <c r="R425" s="11" t="e">
        <f>Q425-#REF!</f>
        <v>#REF!</v>
      </c>
      <c r="S425" s="11" t="e">
        <f t="shared" si="32"/>
        <v>#REF!</v>
      </c>
      <c r="T425" s="4">
        <f>E425</f>
        <v>0</v>
      </c>
      <c r="U425" s="21" t="e">
        <f t="shared" si="31"/>
        <v>#REF!</v>
      </c>
      <c r="V425" s="13" t="s">
        <v>5</v>
      </c>
      <c r="W425" s="20">
        <f>COUNT(L425,M425,N425,F425,J425,I425,H425,G425,#REF!,E425,#REF!)</f>
        <v>2</v>
      </c>
      <c r="X425" s="22">
        <f t="shared" si="33"/>
        <v>112.60741525423728</v>
      </c>
      <c r="Y425" s="22" t="e">
        <f>X425-#REF!</f>
        <v>#REF!</v>
      </c>
    </row>
    <row r="426" spans="1:25" s="20" customFormat="1" ht="30" x14ac:dyDescent="0.25">
      <c r="A426" s="13"/>
      <c r="B426" s="10" t="s">
        <v>1066</v>
      </c>
      <c r="C426" s="36" t="s">
        <v>1259</v>
      </c>
      <c r="D426" s="58" t="s">
        <v>1274</v>
      </c>
      <c r="E426" s="12"/>
      <c r="F426" s="48"/>
      <c r="G426" s="11"/>
      <c r="H426" s="11"/>
      <c r="I426" s="4"/>
      <c r="J426" s="11">
        <v>108.34661016949154</v>
      </c>
      <c r="K426" s="4"/>
      <c r="L426" s="4"/>
      <c r="M426" s="4"/>
      <c r="N426" s="4"/>
      <c r="O426" s="4"/>
      <c r="P426" s="4"/>
      <c r="Q426" s="11" t="e">
        <f>MIN(K426,M426,N426,O426,P426,J426,I426,H426,G426,F426,E426,#REF!,L426)</f>
        <v>#REF!</v>
      </c>
      <c r="R426" s="11" t="e">
        <f>Q426-#REF!</f>
        <v>#REF!</v>
      </c>
      <c r="S426" s="11" t="e">
        <f t="shared" si="32"/>
        <v>#REF!</v>
      </c>
      <c r="T426" s="4">
        <v>108.25</v>
      </c>
      <c r="U426" s="21" t="e">
        <f t="shared" si="31"/>
        <v>#REF!</v>
      </c>
      <c r="V426" s="12" t="s">
        <v>13</v>
      </c>
      <c r="W426" s="20">
        <f>COUNT(L426,M426,N426,F426,J426,I426,H426,G426,#REF!,E426,#REF!)</f>
        <v>1</v>
      </c>
      <c r="X426" s="22">
        <f t="shared" si="33"/>
        <v>108.34661016949154</v>
      </c>
      <c r="Y426" s="22" t="e">
        <f>X426-#REF!</f>
        <v>#REF!</v>
      </c>
    </row>
    <row r="427" spans="1:25" s="20" customFormat="1" ht="30" x14ac:dyDescent="0.25">
      <c r="A427" s="13"/>
      <c r="B427" s="10" t="s">
        <v>1067</v>
      </c>
      <c r="C427" s="36" t="s">
        <v>1259</v>
      </c>
      <c r="D427" s="58" t="s">
        <v>1274</v>
      </c>
      <c r="E427" s="12"/>
      <c r="F427" s="48"/>
      <c r="G427" s="11">
        <v>53.908000000000001</v>
      </c>
      <c r="H427" s="4"/>
      <c r="I427" s="4"/>
      <c r="J427" s="11"/>
      <c r="K427" s="4"/>
      <c r="L427" s="4"/>
      <c r="M427" s="4"/>
      <c r="N427" s="4"/>
      <c r="O427" s="4"/>
      <c r="P427" s="4"/>
      <c r="Q427" s="11" t="e">
        <f>MIN(K427,M427,N427,O427,P427,J427,I427,H427,G427,F427,E427,#REF!,L427)</f>
        <v>#REF!</v>
      </c>
      <c r="R427" s="11" t="e">
        <f>Q427-#REF!</f>
        <v>#REF!</v>
      </c>
      <c r="S427" s="11" t="e">
        <f t="shared" si="32"/>
        <v>#REF!</v>
      </c>
      <c r="T427" s="23">
        <v>47</v>
      </c>
      <c r="U427" s="21" t="e">
        <f t="shared" si="31"/>
        <v>#REF!</v>
      </c>
      <c r="V427" s="12" t="s">
        <v>831</v>
      </c>
      <c r="W427" s="20">
        <f>COUNT(L427,M427,N427,F427,J427,I427,H427,G427,#REF!,E427,#REF!)</f>
        <v>1</v>
      </c>
      <c r="X427" s="22">
        <f t="shared" si="33"/>
        <v>53.908000000000001</v>
      </c>
      <c r="Y427" s="22" t="e">
        <f>X427-#REF!</f>
        <v>#REF!</v>
      </c>
    </row>
    <row r="428" spans="1:25" s="20" customFormat="1" ht="30" x14ac:dyDescent="0.25">
      <c r="A428" s="13"/>
      <c r="B428" s="10" t="s">
        <v>1068</v>
      </c>
      <c r="C428" s="36" t="s">
        <v>1259</v>
      </c>
      <c r="D428" s="58" t="s">
        <v>1274</v>
      </c>
      <c r="E428" s="12"/>
      <c r="F428" s="48"/>
      <c r="G428" s="11"/>
      <c r="H428" s="11">
        <v>209.4813559322034</v>
      </c>
      <c r="I428" s="4"/>
      <c r="J428" s="11"/>
      <c r="K428" s="4"/>
      <c r="L428" s="4"/>
      <c r="M428" s="4"/>
      <c r="N428" s="4"/>
      <c r="O428" s="4"/>
      <c r="P428" s="4"/>
      <c r="Q428" s="11" t="e">
        <f>MIN(K428,M428,N428,O428,P428,J428,I428,H428,G428,F428,E428,#REF!,L428)</f>
        <v>#REF!</v>
      </c>
      <c r="R428" s="11" t="e">
        <f>Q428-#REF!</f>
        <v>#REF!</v>
      </c>
      <c r="S428" s="11" t="e">
        <f t="shared" si="32"/>
        <v>#REF!</v>
      </c>
      <c r="T428" s="4">
        <v>209.48</v>
      </c>
      <c r="U428" s="21" t="e">
        <f t="shared" si="31"/>
        <v>#REF!</v>
      </c>
      <c r="V428" s="12" t="s">
        <v>25</v>
      </c>
      <c r="W428" s="20">
        <f>COUNT(L428,M428,N428,F428,J428,I428,H428,G428,#REF!,E428,#REF!)</f>
        <v>1</v>
      </c>
      <c r="X428" s="22">
        <f t="shared" si="33"/>
        <v>209.4813559322034</v>
      </c>
      <c r="Y428" s="22" t="e">
        <f>X428-#REF!</f>
        <v>#REF!</v>
      </c>
    </row>
    <row r="429" spans="1:25" s="20" customFormat="1" ht="30" x14ac:dyDescent="0.25">
      <c r="A429" s="13"/>
      <c r="B429" s="10" t="s">
        <v>1069</v>
      </c>
      <c r="C429" s="36" t="s">
        <v>1259</v>
      </c>
      <c r="D429" s="58" t="s">
        <v>1274</v>
      </c>
      <c r="E429" s="12"/>
      <c r="F429" s="48"/>
      <c r="G429" s="11"/>
      <c r="H429" s="11">
        <v>172.93305084745765</v>
      </c>
      <c r="I429" s="4"/>
      <c r="J429" s="11"/>
      <c r="K429" s="4"/>
      <c r="L429" s="4"/>
      <c r="M429" s="4"/>
      <c r="N429" s="4"/>
      <c r="O429" s="4"/>
      <c r="P429" s="4"/>
      <c r="Q429" s="11" t="e">
        <f>MIN(K429,M429,N429,O429,P429,J429,I429,H429,G429,F429,E429,#REF!,L429)</f>
        <v>#REF!</v>
      </c>
      <c r="R429" s="11" t="e">
        <f>Q429-#REF!</f>
        <v>#REF!</v>
      </c>
      <c r="S429" s="11" t="e">
        <f t="shared" si="32"/>
        <v>#REF!</v>
      </c>
      <c r="T429" s="4">
        <v>172.93</v>
      </c>
      <c r="U429" s="21" t="e">
        <f t="shared" si="31"/>
        <v>#REF!</v>
      </c>
      <c r="V429" s="12" t="s">
        <v>25</v>
      </c>
      <c r="W429" s="20">
        <f>COUNT(L429,M429,N429,F429,J429,I429,H429,G429,#REF!,E429,#REF!)</f>
        <v>1</v>
      </c>
      <c r="X429" s="22">
        <f t="shared" si="33"/>
        <v>172.93305084745765</v>
      </c>
      <c r="Y429" s="22" t="e">
        <f>X429-#REF!</f>
        <v>#REF!</v>
      </c>
    </row>
    <row r="430" spans="1:25" s="20" customFormat="1" ht="30" x14ac:dyDescent="0.25">
      <c r="A430" s="13"/>
      <c r="B430" s="10" t="s">
        <v>1070</v>
      </c>
      <c r="C430" s="36" t="s">
        <v>1259</v>
      </c>
      <c r="D430" s="58" t="s">
        <v>1274</v>
      </c>
      <c r="E430" s="12"/>
      <c r="F430" s="48"/>
      <c r="G430" s="11"/>
      <c r="H430" s="11">
        <v>93.281355932203397</v>
      </c>
      <c r="I430" s="15">
        <v>114.9406779661017</v>
      </c>
      <c r="J430" s="11"/>
      <c r="K430" s="4"/>
      <c r="L430" s="4"/>
      <c r="M430" s="4"/>
      <c r="N430" s="4"/>
      <c r="O430" s="4"/>
      <c r="P430" s="4"/>
      <c r="Q430" s="11" t="e">
        <f>MIN(K430,M430,N430,O430,P430,J430,I430,H430,G430,F430,E430,#REF!,L430)</f>
        <v>#REF!</v>
      </c>
      <c r="R430" s="11" t="e">
        <f>Q430-#REF!</f>
        <v>#REF!</v>
      </c>
      <c r="S430" s="11" t="e">
        <f t="shared" si="32"/>
        <v>#REF!</v>
      </c>
      <c r="T430" s="11" t="e">
        <f>Q430</f>
        <v>#REF!</v>
      </c>
      <c r="U430" s="21" t="e">
        <f t="shared" si="31"/>
        <v>#REF!</v>
      </c>
      <c r="V430" s="12" t="s">
        <v>25</v>
      </c>
      <c r="W430" s="20">
        <f>COUNT(L430,M430,N430,F430,J430,I430,H430,G430,#REF!,E430,#REF!)</f>
        <v>2</v>
      </c>
      <c r="X430" s="22">
        <f t="shared" si="33"/>
        <v>104.11101694915254</v>
      </c>
      <c r="Y430" s="22" t="e">
        <f>X430-#REF!</f>
        <v>#REF!</v>
      </c>
    </row>
    <row r="431" spans="1:25" s="20" customFormat="1" ht="30" x14ac:dyDescent="0.25">
      <c r="A431" s="13"/>
      <c r="B431" s="10" t="s">
        <v>1071</v>
      </c>
      <c r="C431" s="36" t="s">
        <v>1259</v>
      </c>
      <c r="D431" s="58" t="s">
        <v>1274</v>
      </c>
      <c r="E431" s="12"/>
      <c r="F431" s="48"/>
      <c r="G431" s="11">
        <v>99.841999999999999</v>
      </c>
      <c r="H431" s="4"/>
      <c r="I431" s="4"/>
      <c r="J431" s="11"/>
      <c r="K431" s="4"/>
      <c r="L431" s="4"/>
      <c r="M431" s="4"/>
      <c r="N431" s="4"/>
      <c r="O431" s="4"/>
      <c r="P431" s="4"/>
      <c r="Q431" s="11" t="e">
        <f>MIN(K431,M431,N431,O431,P431,J431,I431,H431,G431,F431,E431,#REF!,L431)</f>
        <v>#REF!</v>
      </c>
      <c r="R431" s="11" t="e">
        <f>Q431-#REF!</f>
        <v>#REF!</v>
      </c>
      <c r="S431" s="11" t="e">
        <f t="shared" si="32"/>
        <v>#REF!</v>
      </c>
      <c r="T431" s="23">
        <v>86</v>
      </c>
      <c r="U431" s="21" t="e">
        <f t="shared" si="31"/>
        <v>#REF!</v>
      </c>
      <c r="V431" s="12" t="s">
        <v>831</v>
      </c>
      <c r="W431" s="20">
        <f>COUNT(L431,M431,N431,F431,J431,I431,H431,G431,#REF!,E431,#REF!)</f>
        <v>1</v>
      </c>
      <c r="X431" s="22">
        <f t="shared" si="33"/>
        <v>99.841999999999999</v>
      </c>
      <c r="Y431" s="22" t="e">
        <f>X431-#REF!</f>
        <v>#REF!</v>
      </c>
    </row>
    <row r="432" spans="1:25" s="20" customFormat="1" ht="30" x14ac:dyDescent="0.25">
      <c r="A432" s="13"/>
      <c r="B432" s="10" t="s">
        <v>1072</v>
      </c>
      <c r="C432" s="36" t="s">
        <v>1259</v>
      </c>
      <c r="D432" s="58" t="s">
        <v>1274</v>
      </c>
      <c r="E432" s="12"/>
      <c r="F432" s="48"/>
      <c r="G432" s="11">
        <v>57.002000000000002</v>
      </c>
      <c r="H432" s="11">
        <v>55.047457627118646</v>
      </c>
      <c r="I432" s="15">
        <v>68.220338983050851</v>
      </c>
      <c r="J432" s="11"/>
      <c r="K432" s="4"/>
      <c r="L432" s="4"/>
      <c r="M432" s="4"/>
      <c r="N432" s="4"/>
      <c r="O432" s="4"/>
      <c r="P432" s="4"/>
      <c r="Q432" s="11" t="e">
        <f>MIN(K432,M432,N432,O432,P432,J432,I432,H432,G432,F432,E432,#REF!,L432)</f>
        <v>#REF!</v>
      </c>
      <c r="R432" s="11" t="e">
        <f>Q432-#REF!</f>
        <v>#REF!</v>
      </c>
      <c r="S432" s="11" t="e">
        <f t="shared" si="32"/>
        <v>#REF!</v>
      </c>
      <c r="T432" s="4">
        <v>57</v>
      </c>
      <c r="U432" s="21" t="e">
        <f t="shared" si="31"/>
        <v>#REF!</v>
      </c>
      <c r="V432" s="12" t="s">
        <v>7</v>
      </c>
      <c r="W432" s="20">
        <f>COUNT(L432,M432,N432,F432,J432,I432,H432,G432,#REF!,E432,#REF!)</f>
        <v>3</v>
      </c>
      <c r="X432" s="22">
        <f t="shared" si="33"/>
        <v>60.089932203389829</v>
      </c>
      <c r="Y432" s="22" t="e">
        <f>X432-#REF!</f>
        <v>#REF!</v>
      </c>
    </row>
    <row r="433" spans="1:25" s="20" customFormat="1" ht="30" x14ac:dyDescent="0.25">
      <c r="A433" s="13"/>
      <c r="B433" s="10" t="s">
        <v>1073</v>
      </c>
      <c r="C433" s="36" t="s">
        <v>1259</v>
      </c>
      <c r="D433" s="58" t="s">
        <v>1274</v>
      </c>
      <c r="E433" s="12"/>
      <c r="F433" s="48"/>
      <c r="G433" s="11">
        <v>53.908000000000001</v>
      </c>
      <c r="H433" s="11"/>
      <c r="I433" s="15">
        <v>46.086440677966102</v>
      </c>
      <c r="J433" s="11">
        <v>46.8</v>
      </c>
      <c r="K433" s="4"/>
      <c r="L433" s="4"/>
      <c r="M433" s="4"/>
      <c r="N433" s="4"/>
      <c r="O433" s="4"/>
      <c r="P433" s="4"/>
      <c r="Q433" s="11" t="e">
        <f>MIN(K433,M433,N433,O433,P433,J433,I433,H433,G433,F433,E433,#REF!,L433)</f>
        <v>#REF!</v>
      </c>
      <c r="R433" s="11" t="e">
        <f>Q433-#REF!</f>
        <v>#REF!</v>
      </c>
      <c r="S433" s="11" t="e">
        <f t="shared" si="32"/>
        <v>#REF!</v>
      </c>
      <c r="T433" s="4">
        <f>46.8</f>
        <v>46.8</v>
      </c>
      <c r="U433" s="21" t="e">
        <f t="shared" si="31"/>
        <v>#REF!</v>
      </c>
      <c r="V433" s="12" t="s">
        <v>13</v>
      </c>
      <c r="W433" s="20">
        <f>COUNT(L433,M433,N433,F433,J433,I433,H433,G433,#REF!,E433,#REF!)</f>
        <v>3</v>
      </c>
      <c r="X433" s="22">
        <f t="shared" si="33"/>
        <v>48.931480225988707</v>
      </c>
      <c r="Y433" s="22" t="e">
        <f>X433-#REF!</f>
        <v>#REF!</v>
      </c>
    </row>
    <row r="434" spans="1:25" s="20" customFormat="1" ht="30" x14ac:dyDescent="0.25">
      <c r="A434" s="13"/>
      <c r="B434" s="10" t="s">
        <v>1074</v>
      </c>
      <c r="C434" s="36" t="s">
        <v>1259</v>
      </c>
      <c r="D434" s="58" t="s">
        <v>1274</v>
      </c>
      <c r="E434" s="12"/>
      <c r="F434" s="48"/>
      <c r="G434" s="11"/>
      <c r="H434" s="4"/>
      <c r="I434" s="4"/>
      <c r="J434" s="11"/>
      <c r="K434" s="4"/>
      <c r="L434" s="4"/>
      <c r="M434" s="4"/>
      <c r="N434" s="4"/>
      <c r="O434" s="4"/>
      <c r="P434" s="4"/>
      <c r="Q434" s="11" t="e">
        <f>MIN(K434,M434,N434,O434,P434,J434,I434,H434,G434,F434,E434,#REF!,L434)</f>
        <v>#REF!</v>
      </c>
      <c r="R434" s="11" t="e">
        <f>Q434-#REF!</f>
        <v>#REF!</v>
      </c>
      <c r="S434" s="11" t="e">
        <f t="shared" si="32"/>
        <v>#REF!</v>
      </c>
      <c r="T434" s="11">
        <f>E434</f>
        <v>0</v>
      </c>
      <c r="U434" s="21" t="e">
        <f t="shared" si="31"/>
        <v>#REF!</v>
      </c>
      <c r="V434" s="13" t="s">
        <v>5</v>
      </c>
      <c r="W434" s="20">
        <f>COUNT(L434,M434,N434,F434,J434,I434,H434,G434,#REF!,E434,#REF!)</f>
        <v>0</v>
      </c>
      <c r="X434" s="22" t="e">
        <f t="shared" si="33"/>
        <v>#DIV/0!</v>
      </c>
      <c r="Y434" s="22" t="e">
        <f>X434-#REF!</f>
        <v>#DIV/0!</v>
      </c>
    </row>
    <row r="435" spans="1:25" s="20" customFormat="1" x14ac:dyDescent="0.25">
      <c r="A435" s="32" t="s">
        <v>42</v>
      </c>
      <c r="B435" s="33" t="s">
        <v>260</v>
      </c>
      <c r="C435" s="36"/>
      <c r="D435" s="36"/>
      <c r="E435" s="12"/>
      <c r="F435" s="48"/>
      <c r="G435" s="11"/>
      <c r="H435" s="4"/>
      <c r="I435" s="4"/>
      <c r="J435" s="11"/>
      <c r="K435" s="4"/>
      <c r="L435" s="4"/>
      <c r="M435" s="4"/>
      <c r="N435" s="4"/>
      <c r="O435" s="4"/>
      <c r="P435" s="4"/>
      <c r="Q435" s="11" t="e">
        <f>MIN(K435,M435,N435,O435,P435,J435,I435,H435,G435,F435,E435,#REF!,L435)</f>
        <v>#REF!</v>
      </c>
      <c r="R435" s="11" t="e">
        <f>Q435-#REF!</f>
        <v>#REF!</v>
      </c>
      <c r="S435" s="11" t="e">
        <f t="shared" si="32"/>
        <v>#REF!</v>
      </c>
      <c r="T435" s="4"/>
      <c r="U435" s="21" t="e">
        <f t="shared" si="31"/>
        <v>#REF!</v>
      </c>
      <c r="V435" s="12" t="e">
        <f>T435-#REF!</f>
        <v>#REF!</v>
      </c>
      <c r="X435" s="22" t="e">
        <f t="shared" si="33"/>
        <v>#DIV/0!</v>
      </c>
      <c r="Y435" s="22" t="e">
        <f>X435-#REF!</f>
        <v>#DIV/0!</v>
      </c>
    </row>
    <row r="436" spans="1:25" s="20" customFormat="1" ht="30" x14ac:dyDescent="0.25">
      <c r="A436" s="13"/>
      <c r="B436" s="10" t="s">
        <v>1075</v>
      </c>
      <c r="C436" s="36" t="s">
        <v>12</v>
      </c>
      <c r="D436" s="58" t="s">
        <v>1274</v>
      </c>
      <c r="E436" s="12"/>
      <c r="F436" s="48"/>
      <c r="G436" s="11"/>
      <c r="H436" s="23"/>
      <c r="I436" s="4"/>
      <c r="J436" s="11">
        <v>3402.3898305084749</v>
      </c>
      <c r="K436" s="4"/>
      <c r="L436" s="4"/>
      <c r="M436" s="4"/>
      <c r="N436" s="4"/>
      <c r="O436" s="4"/>
      <c r="P436" s="4"/>
      <c r="Q436" s="11" t="e">
        <f>MIN(K436,M436,N436,O436,P436,J436,I436,H436,G436,F436,E436,#REF!,L436)</f>
        <v>#REF!</v>
      </c>
      <c r="R436" s="11" t="e">
        <f>Q436-#REF!</f>
        <v>#REF!</v>
      </c>
      <c r="S436" s="11" t="e">
        <f t="shared" si="32"/>
        <v>#REF!</v>
      </c>
      <c r="T436" s="11" t="e">
        <f>Q436</f>
        <v>#REF!</v>
      </c>
      <c r="U436" s="21" t="e">
        <f t="shared" si="31"/>
        <v>#REF!</v>
      </c>
      <c r="V436" s="12" t="s">
        <v>13</v>
      </c>
      <c r="W436" s="20">
        <f>COUNT(L436,M436,N436,F436,J436,I436,H436,G436,#REF!,E436,#REF!)</f>
        <v>1</v>
      </c>
      <c r="X436" s="22">
        <f t="shared" si="33"/>
        <v>3402.3898305084749</v>
      </c>
      <c r="Y436" s="22" t="e">
        <f>X436-#REF!</f>
        <v>#REF!</v>
      </c>
    </row>
    <row r="437" spans="1:25" s="20" customFormat="1" ht="30" x14ac:dyDescent="0.25">
      <c r="A437" s="13"/>
      <c r="B437" s="10" t="s">
        <v>1076</v>
      </c>
      <c r="C437" s="36" t="s">
        <v>12</v>
      </c>
      <c r="D437" s="58" t="s">
        <v>1274</v>
      </c>
      <c r="E437" s="12"/>
      <c r="F437" s="48"/>
      <c r="G437" s="11"/>
      <c r="H437" s="23"/>
      <c r="I437" s="4"/>
      <c r="J437" s="11">
        <v>3580.4745762711868</v>
      </c>
      <c r="K437" s="4"/>
      <c r="L437" s="4"/>
      <c r="M437" s="4"/>
      <c r="N437" s="4"/>
      <c r="O437" s="4"/>
      <c r="P437" s="4"/>
      <c r="Q437" s="11" t="e">
        <f>MIN(K437,M437,N437,O437,P437,J437,I437,H437,G437,F437,E437,#REF!,L437)</f>
        <v>#REF!</v>
      </c>
      <c r="R437" s="11" t="e">
        <f>Q437-#REF!</f>
        <v>#REF!</v>
      </c>
      <c r="S437" s="11" t="e">
        <f t="shared" si="32"/>
        <v>#REF!</v>
      </c>
      <c r="T437" s="11" t="e">
        <f>Q437</f>
        <v>#REF!</v>
      </c>
      <c r="U437" s="21" t="e">
        <f t="shared" si="31"/>
        <v>#REF!</v>
      </c>
      <c r="V437" s="12" t="s">
        <v>13</v>
      </c>
      <c r="W437" s="20">
        <f>COUNT(L437,M437,N437,F437,J437,I437,H437,G437,#REF!,E437,#REF!)</f>
        <v>1</v>
      </c>
      <c r="X437" s="22">
        <f t="shared" si="33"/>
        <v>3580.4745762711868</v>
      </c>
      <c r="Y437" s="22" t="e">
        <f>X437-#REF!</f>
        <v>#REF!</v>
      </c>
    </row>
    <row r="438" spans="1:25" s="20" customFormat="1" ht="30" x14ac:dyDescent="0.25">
      <c r="A438" s="13"/>
      <c r="B438" s="10" t="s">
        <v>1077</v>
      </c>
      <c r="C438" s="36" t="s">
        <v>12</v>
      </c>
      <c r="D438" s="58" t="s">
        <v>1274</v>
      </c>
      <c r="E438" s="12"/>
      <c r="F438" s="48"/>
      <c r="G438" s="11"/>
      <c r="H438" s="4"/>
      <c r="I438" s="4"/>
      <c r="J438" s="11">
        <v>2154.8474576271187</v>
      </c>
      <c r="K438" s="4"/>
      <c r="L438" s="4"/>
      <c r="M438" s="4"/>
      <c r="N438" s="4"/>
      <c r="O438" s="4"/>
      <c r="P438" s="4"/>
      <c r="Q438" s="11" t="e">
        <f>MIN(K438,M438,N438,O438,P438,J438,I438,H438,G438,F438,E438,#REF!,L438)</f>
        <v>#REF!</v>
      </c>
      <c r="R438" s="11" t="e">
        <f>Q438-#REF!</f>
        <v>#REF!</v>
      </c>
      <c r="S438" s="11" t="e">
        <f t="shared" si="32"/>
        <v>#REF!</v>
      </c>
      <c r="T438" s="11" t="e">
        <f>Q438</f>
        <v>#REF!</v>
      </c>
      <c r="U438" s="21" t="e">
        <f t="shared" si="31"/>
        <v>#REF!</v>
      </c>
      <c r="V438" s="12" t="s">
        <v>14</v>
      </c>
      <c r="W438" s="20">
        <f>COUNT(L438,M438,N438,F438,J438,I438,H438,G438,#REF!,E438,#REF!)</f>
        <v>1</v>
      </c>
      <c r="X438" s="22">
        <f t="shared" si="33"/>
        <v>2154.8474576271187</v>
      </c>
      <c r="Y438" s="22" t="e">
        <f>X438-#REF!</f>
        <v>#REF!</v>
      </c>
    </row>
    <row r="439" spans="1:25" s="20" customFormat="1" ht="30" x14ac:dyDescent="0.25">
      <c r="A439" s="13"/>
      <c r="B439" s="10" t="s">
        <v>1078</v>
      </c>
      <c r="C439" s="36" t="s">
        <v>12</v>
      </c>
      <c r="D439" s="58" t="s">
        <v>1274</v>
      </c>
      <c r="E439" s="12"/>
      <c r="F439" s="48"/>
      <c r="G439" s="11"/>
      <c r="H439" s="4"/>
      <c r="I439" s="4"/>
      <c r="J439" s="11">
        <v>2270.1355932203392</v>
      </c>
      <c r="K439" s="4"/>
      <c r="L439" s="4"/>
      <c r="M439" s="4"/>
      <c r="N439" s="4"/>
      <c r="O439" s="4"/>
      <c r="P439" s="4"/>
      <c r="Q439" s="11" t="e">
        <f>MIN(K439,M439,N439,O439,P439,J439,I439,H439,G439,F439,E439,#REF!,L439)</f>
        <v>#REF!</v>
      </c>
      <c r="R439" s="11" t="e">
        <f>Q439-#REF!</f>
        <v>#REF!</v>
      </c>
      <c r="S439" s="11" t="e">
        <f t="shared" si="32"/>
        <v>#REF!</v>
      </c>
      <c r="T439" s="11" t="e">
        <f>Q439</f>
        <v>#REF!</v>
      </c>
      <c r="U439" s="21" t="e">
        <f t="shared" ref="U439:U502" si="34">(T439-Q439)/Q439</f>
        <v>#REF!</v>
      </c>
      <c r="V439" s="12" t="s">
        <v>14</v>
      </c>
      <c r="W439" s="20">
        <f>COUNT(L439,M439,N439,F439,J439,I439,H439,G439,#REF!,E439,#REF!)</f>
        <v>1</v>
      </c>
      <c r="X439" s="22">
        <f t="shared" si="33"/>
        <v>2270.1355932203392</v>
      </c>
      <c r="Y439" s="22" t="e">
        <f>X439-#REF!</f>
        <v>#REF!</v>
      </c>
    </row>
    <row r="440" spans="1:25" s="20" customFormat="1" ht="30" x14ac:dyDescent="0.25">
      <c r="A440" s="13"/>
      <c r="B440" s="10" t="s">
        <v>1079</v>
      </c>
      <c r="C440" s="36" t="s">
        <v>4</v>
      </c>
      <c r="D440" s="58" t="s">
        <v>1274</v>
      </c>
      <c r="E440" s="12"/>
      <c r="F440" s="48"/>
      <c r="G440" s="11">
        <v>131</v>
      </c>
      <c r="H440" s="11">
        <v>100</v>
      </c>
      <c r="I440" s="4"/>
      <c r="J440" s="11"/>
      <c r="K440" s="4"/>
      <c r="L440" s="4"/>
      <c r="M440" s="4"/>
      <c r="N440" s="4"/>
      <c r="O440" s="4"/>
      <c r="P440" s="4"/>
      <c r="Q440" s="11" t="e">
        <f>MIN(K440,M440,N440,O440,P440,J440,I440,H440,G440,F440,E440,#REF!,L440)</f>
        <v>#REF!</v>
      </c>
      <c r="R440" s="11" t="e">
        <f>Q440-#REF!</f>
        <v>#REF!</v>
      </c>
      <c r="S440" s="11" t="e">
        <f t="shared" si="32"/>
        <v>#REF!</v>
      </c>
      <c r="T440" s="4">
        <v>100</v>
      </c>
      <c r="U440" s="21" t="e">
        <f t="shared" si="34"/>
        <v>#REF!</v>
      </c>
      <c r="V440" s="12" t="s">
        <v>25</v>
      </c>
      <c r="W440" s="20">
        <f>COUNT(L440,M440,N440,F440,J440,I440,H440,G440,#REF!,E440,#REF!)</f>
        <v>2</v>
      </c>
      <c r="X440" s="22">
        <f t="shared" si="33"/>
        <v>115.5</v>
      </c>
      <c r="Y440" s="22" t="e">
        <f>X440-#REF!</f>
        <v>#REF!</v>
      </c>
    </row>
    <row r="441" spans="1:25" s="20" customFormat="1" ht="30" x14ac:dyDescent="0.25">
      <c r="A441" s="13"/>
      <c r="B441" s="10" t="s">
        <v>1080</v>
      </c>
      <c r="C441" s="36" t="s">
        <v>4</v>
      </c>
      <c r="D441" s="58" t="s">
        <v>1274</v>
      </c>
      <c r="E441" s="12"/>
      <c r="F441" s="48"/>
      <c r="G441" s="11"/>
      <c r="H441" s="4"/>
      <c r="I441" s="4"/>
      <c r="J441" s="11"/>
      <c r="K441" s="4"/>
      <c r="L441" s="4"/>
      <c r="M441" s="4"/>
      <c r="N441" s="4"/>
      <c r="O441" s="4"/>
      <c r="P441" s="4"/>
      <c r="Q441" s="11" t="e">
        <f>MIN(K441,M441,N441,O441,P441,J441,I441,H441,G441,F441,E441,#REF!,L441)</f>
        <v>#REF!</v>
      </c>
      <c r="R441" s="11" t="e">
        <f>Q441-#REF!</f>
        <v>#REF!</v>
      </c>
      <c r="S441" s="11" t="e">
        <f t="shared" si="32"/>
        <v>#REF!</v>
      </c>
      <c r="T441" s="23" t="e">
        <f>Q441</f>
        <v>#REF!</v>
      </c>
      <c r="U441" s="21" t="e">
        <f t="shared" si="34"/>
        <v>#REF!</v>
      </c>
      <c r="V441" s="12" t="s">
        <v>6</v>
      </c>
      <c r="W441" s="20">
        <f>COUNT(L441,M441,N441,F441,J441,I441,H441,G441,#REF!,E441,#REF!)</f>
        <v>0</v>
      </c>
      <c r="X441" s="22" t="e">
        <f t="shared" si="33"/>
        <v>#DIV/0!</v>
      </c>
      <c r="Y441" s="22" t="e">
        <f>X441-#REF!</f>
        <v>#DIV/0!</v>
      </c>
    </row>
    <row r="442" spans="1:25" s="20" customFormat="1" ht="30" x14ac:dyDescent="0.25">
      <c r="A442" s="13"/>
      <c r="B442" s="10" t="s">
        <v>1081</v>
      </c>
      <c r="C442" s="36" t="s">
        <v>4</v>
      </c>
      <c r="D442" s="58" t="s">
        <v>1274</v>
      </c>
      <c r="E442" s="12"/>
      <c r="F442" s="48"/>
      <c r="G442" s="11"/>
      <c r="H442" s="11">
        <v>104.23728813559323</v>
      </c>
      <c r="I442" s="4"/>
      <c r="J442" s="11"/>
      <c r="K442" s="4"/>
      <c r="L442" s="4"/>
      <c r="M442" s="4"/>
      <c r="N442" s="4"/>
      <c r="O442" s="4"/>
      <c r="P442" s="4"/>
      <c r="Q442" s="11" t="e">
        <f>MIN(K442,M442,N442,O442,P442,J442,I442,H442,G442,F442,E442,#REF!,L442)</f>
        <v>#REF!</v>
      </c>
      <c r="R442" s="11" t="e">
        <f>Q442-#REF!</f>
        <v>#REF!</v>
      </c>
      <c r="S442" s="11" t="e">
        <f t="shared" si="32"/>
        <v>#REF!</v>
      </c>
      <c r="T442" s="11" t="e">
        <f>Q442</f>
        <v>#REF!</v>
      </c>
      <c r="U442" s="21" t="e">
        <f t="shared" si="34"/>
        <v>#REF!</v>
      </c>
      <c r="V442" s="12" t="s">
        <v>25</v>
      </c>
      <c r="W442" s="20">
        <f>COUNT(L442,M442,N442,F442,J442,I442,H442,G442,#REF!,E442,#REF!)</f>
        <v>1</v>
      </c>
      <c r="X442" s="22">
        <f t="shared" si="33"/>
        <v>104.23728813559323</v>
      </c>
      <c r="Y442" s="22" t="e">
        <f>X442-#REF!</f>
        <v>#REF!</v>
      </c>
    </row>
    <row r="443" spans="1:25" s="20" customFormat="1" ht="30" x14ac:dyDescent="0.25">
      <c r="A443" s="13"/>
      <c r="B443" s="10" t="s">
        <v>1082</v>
      </c>
      <c r="C443" s="36" t="s">
        <v>4</v>
      </c>
      <c r="D443" s="58" t="s">
        <v>1274</v>
      </c>
      <c r="E443" s="12"/>
      <c r="F443" s="48"/>
      <c r="G443" s="11"/>
      <c r="H443" s="4"/>
      <c r="I443" s="4"/>
      <c r="J443" s="11"/>
      <c r="K443" s="4"/>
      <c r="L443" s="4"/>
      <c r="M443" s="4"/>
      <c r="N443" s="4"/>
      <c r="O443" s="4"/>
      <c r="P443" s="4"/>
      <c r="Q443" s="11" t="e">
        <f>MIN(K443,M443,N443,O443,P443,J443,I443,H443,G443,F443,E443,#REF!,L443)</f>
        <v>#REF!</v>
      </c>
      <c r="R443" s="11" t="e">
        <f>Q443-#REF!</f>
        <v>#REF!</v>
      </c>
      <c r="S443" s="11" t="e">
        <f t="shared" si="32"/>
        <v>#REF!</v>
      </c>
      <c r="T443" s="23" t="e">
        <f>Q443</f>
        <v>#REF!</v>
      </c>
      <c r="U443" s="21" t="e">
        <f t="shared" si="34"/>
        <v>#REF!</v>
      </c>
      <c r="V443" s="12" t="s">
        <v>6</v>
      </c>
      <c r="W443" s="20">
        <f>COUNT(L443,M443,N443,F443,J443,I443,H443,G443,#REF!,E443,#REF!)</f>
        <v>0</v>
      </c>
      <c r="X443" s="22" t="e">
        <f t="shared" si="33"/>
        <v>#DIV/0!</v>
      </c>
      <c r="Y443" s="22" t="e">
        <f>X443-#REF!</f>
        <v>#DIV/0!</v>
      </c>
    </row>
    <row r="444" spans="1:25" s="20" customFormat="1" ht="30" x14ac:dyDescent="0.25">
      <c r="A444" s="13"/>
      <c r="B444" s="10" t="s">
        <v>1083</v>
      </c>
      <c r="C444" s="36" t="s">
        <v>4</v>
      </c>
      <c r="D444" s="58" t="s">
        <v>1274</v>
      </c>
      <c r="E444" s="12"/>
      <c r="F444" s="48"/>
      <c r="G444" s="11"/>
      <c r="H444" s="11"/>
      <c r="I444" s="4"/>
      <c r="J444" s="11"/>
      <c r="K444" s="4"/>
      <c r="L444" s="4"/>
      <c r="M444" s="4"/>
      <c r="N444" s="4"/>
      <c r="O444" s="4"/>
      <c r="P444" s="4"/>
      <c r="Q444" s="11" t="e">
        <f>MIN(K444,M444,N444,O444,P444,J444,I444,H444,G444,F444,E444,#REF!,L444)</f>
        <v>#REF!</v>
      </c>
      <c r="R444" s="11" t="e">
        <f>Q444-#REF!</f>
        <v>#REF!</v>
      </c>
      <c r="S444" s="11" t="e">
        <f t="shared" ref="S444:S502" si="35">R444=Q444</f>
        <v>#REF!</v>
      </c>
      <c r="T444" s="4">
        <v>157.02000000000001</v>
      </c>
      <c r="U444" s="21" t="e">
        <f t="shared" si="34"/>
        <v>#REF!</v>
      </c>
      <c r="V444" s="12" t="s">
        <v>6</v>
      </c>
      <c r="W444" s="20">
        <f>COUNT(L444,M444,N444,F444,J444,I444,H444,G444,#REF!,E444,#REF!)</f>
        <v>0</v>
      </c>
      <c r="X444" s="22" t="e">
        <f t="shared" ref="X444:X472" si="36">AVERAGE(N444,M444,L444,K444,J444,I444,H444,G444,F444)</f>
        <v>#DIV/0!</v>
      </c>
      <c r="Y444" s="22" t="e">
        <f>X444-#REF!</f>
        <v>#DIV/0!</v>
      </c>
    </row>
    <row r="445" spans="1:25" s="20" customFormat="1" ht="30" x14ac:dyDescent="0.25">
      <c r="A445" s="13"/>
      <c r="B445" s="10" t="s">
        <v>1084</v>
      </c>
      <c r="C445" s="36" t="s">
        <v>4</v>
      </c>
      <c r="D445" s="58" t="s">
        <v>1274</v>
      </c>
      <c r="E445" s="12"/>
      <c r="F445" s="48"/>
      <c r="G445" s="11"/>
      <c r="H445" s="4"/>
      <c r="I445" s="4"/>
      <c r="J445" s="11"/>
      <c r="K445" s="4"/>
      <c r="L445" s="4"/>
      <c r="M445" s="4"/>
      <c r="N445" s="4"/>
      <c r="O445" s="4"/>
      <c r="P445" s="4"/>
      <c r="Q445" s="11" t="e">
        <f>MIN(K445,M445,N445,O445,P445,J445,I445,H445,G445,F445,E445,#REF!,L445)</f>
        <v>#REF!</v>
      </c>
      <c r="R445" s="11" t="e">
        <f>Q445-#REF!</f>
        <v>#REF!</v>
      </c>
      <c r="S445" s="11" t="e">
        <f t="shared" si="35"/>
        <v>#REF!</v>
      </c>
      <c r="T445" s="23" t="e">
        <f t="shared" ref="T445:T451" si="37">Q445</f>
        <v>#REF!</v>
      </c>
      <c r="U445" s="21" t="e">
        <f t="shared" si="34"/>
        <v>#REF!</v>
      </c>
      <c r="V445" s="12" t="s">
        <v>6</v>
      </c>
      <c r="W445" s="20">
        <f>COUNT(L445,M445,N445,F445,J445,I445,H445,G445,#REF!,E445,#REF!)</f>
        <v>0</v>
      </c>
      <c r="X445" s="22" t="e">
        <f t="shared" si="36"/>
        <v>#DIV/0!</v>
      </c>
      <c r="Y445" s="22" t="e">
        <f>X445-#REF!</f>
        <v>#DIV/0!</v>
      </c>
    </row>
    <row r="446" spans="1:25" s="20" customFormat="1" ht="30" x14ac:dyDescent="0.25">
      <c r="A446" s="13"/>
      <c r="B446" s="10" t="s">
        <v>1085</v>
      </c>
      <c r="C446" s="36" t="s">
        <v>4</v>
      </c>
      <c r="D446" s="58" t="s">
        <v>1274</v>
      </c>
      <c r="E446" s="12"/>
      <c r="F446" s="48"/>
      <c r="G446" s="11"/>
      <c r="H446" s="4"/>
      <c r="I446" s="4"/>
      <c r="J446" s="11"/>
      <c r="K446" s="4"/>
      <c r="L446" s="4"/>
      <c r="M446" s="4"/>
      <c r="N446" s="4"/>
      <c r="O446" s="4"/>
      <c r="P446" s="4"/>
      <c r="Q446" s="11" t="e">
        <f>MIN(K446,M446,N446,O446,P446,J446,I446,H446,G446,F446,E446,#REF!,L446)</f>
        <v>#REF!</v>
      </c>
      <c r="R446" s="11" t="e">
        <f>Q446-#REF!</f>
        <v>#REF!</v>
      </c>
      <c r="S446" s="11" t="e">
        <f t="shared" si="35"/>
        <v>#REF!</v>
      </c>
      <c r="T446" s="23" t="e">
        <f t="shared" si="37"/>
        <v>#REF!</v>
      </c>
      <c r="U446" s="21" t="e">
        <f t="shared" si="34"/>
        <v>#REF!</v>
      </c>
      <c r="V446" s="12" t="s">
        <v>6</v>
      </c>
      <c r="W446" s="20">
        <f>COUNT(L446,M446,N446,F446,J446,I446,H446,G446,#REF!,E446,#REF!)</f>
        <v>0</v>
      </c>
      <c r="X446" s="22" t="e">
        <f t="shared" si="36"/>
        <v>#DIV/0!</v>
      </c>
      <c r="Y446" s="22" t="e">
        <f>X446-#REF!</f>
        <v>#DIV/0!</v>
      </c>
    </row>
    <row r="447" spans="1:25" s="20" customFormat="1" ht="30" x14ac:dyDescent="0.25">
      <c r="A447" s="13"/>
      <c r="B447" s="10" t="s">
        <v>1086</v>
      </c>
      <c r="C447" s="36" t="s">
        <v>4</v>
      </c>
      <c r="D447" s="58" t="s">
        <v>1274</v>
      </c>
      <c r="E447" s="12"/>
      <c r="F447" s="48"/>
      <c r="G447" s="11"/>
      <c r="H447" s="4"/>
      <c r="I447" s="4"/>
      <c r="J447" s="11"/>
      <c r="K447" s="4"/>
      <c r="L447" s="4"/>
      <c r="M447" s="4"/>
      <c r="N447" s="4"/>
      <c r="O447" s="4"/>
      <c r="P447" s="4"/>
      <c r="Q447" s="11" t="e">
        <f>MIN(K447,M447,N447,O447,P447,J447,I447,H447,G447,F447,E447,#REF!,L447)</f>
        <v>#REF!</v>
      </c>
      <c r="R447" s="11" t="e">
        <f>Q447-#REF!</f>
        <v>#REF!</v>
      </c>
      <c r="S447" s="11" t="e">
        <f t="shared" si="35"/>
        <v>#REF!</v>
      </c>
      <c r="T447" s="23" t="e">
        <f t="shared" si="37"/>
        <v>#REF!</v>
      </c>
      <c r="U447" s="21" t="e">
        <f t="shared" si="34"/>
        <v>#REF!</v>
      </c>
      <c r="V447" s="12" t="s">
        <v>6</v>
      </c>
      <c r="W447" s="20">
        <f>COUNT(L447,M447,N447,F447,J447,I447,H447,G447,#REF!,E447,#REF!)</f>
        <v>0</v>
      </c>
      <c r="X447" s="22" t="e">
        <f t="shared" si="36"/>
        <v>#DIV/0!</v>
      </c>
      <c r="Y447" s="22" t="e">
        <f>X447-#REF!</f>
        <v>#DIV/0!</v>
      </c>
    </row>
    <row r="448" spans="1:25" s="20" customFormat="1" ht="30" x14ac:dyDescent="0.25">
      <c r="A448" s="13"/>
      <c r="B448" s="10" t="s">
        <v>1087</v>
      </c>
      <c r="C448" s="36" t="s">
        <v>4</v>
      </c>
      <c r="D448" s="58" t="s">
        <v>1274</v>
      </c>
      <c r="E448" s="12"/>
      <c r="F448" s="48"/>
      <c r="G448" s="11"/>
      <c r="H448" s="4"/>
      <c r="I448" s="4"/>
      <c r="J448" s="11"/>
      <c r="K448" s="4"/>
      <c r="L448" s="4"/>
      <c r="M448" s="4"/>
      <c r="N448" s="4"/>
      <c r="O448" s="4"/>
      <c r="P448" s="4"/>
      <c r="Q448" s="11" t="e">
        <f>MIN(K448,M448,N448,O448,P448,J448,I448,H448,G448,F448,E448,#REF!,L448)</f>
        <v>#REF!</v>
      </c>
      <c r="R448" s="11" t="e">
        <f>Q448-#REF!</f>
        <v>#REF!</v>
      </c>
      <c r="S448" s="11" t="e">
        <f t="shared" si="35"/>
        <v>#REF!</v>
      </c>
      <c r="T448" s="23" t="e">
        <f t="shared" si="37"/>
        <v>#REF!</v>
      </c>
      <c r="U448" s="21" t="e">
        <f t="shared" si="34"/>
        <v>#REF!</v>
      </c>
      <c r="V448" s="12" t="s">
        <v>6</v>
      </c>
      <c r="W448" s="20">
        <f>COUNT(L448,M448,N448,F448,J448,I448,H448,G448,#REF!,E448,#REF!)</f>
        <v>0</v>
      </c>
      <c r="X448" s="22" t="e">
        <f t="shared" si="36"/>
        <v>#DIV/0!</v>
      </c>
      <c r="Y448" s="22" t="e">
        <f>X448-#REF!</f>
        <v>#DIV/0!</v>
      </c>
    </row>
    <row r="449" spans="1:25" s="20" customFormat="1" ht="30" x14ac:dyDescent="0.25">
      <c r="A449" s="13"/>
      <c r="B449" s="10" t="s">
        <v>1088</v>
      </c>
      <c r="C449" s="36" t="s">
        <v>4</v>
      </c>
      <c r="D449" s="58" t="s">
        <v>1274</v>
      </c>
      <c r="E449" s="12"/>
      <c r="F449" s="48"/>
      <c r="G449" s="11"/>
      <c r="H449" s="4"/>
      <c r="I449" s="4"/>
      <c r="J449" s="11"/>
      <c r="K449" s="4"/>
      <c r="L449" s="4"/>
      <c r="M449" s="4"/>
      <c r="N449" s="4"/>
      <c r="O449" s="4"/>
      <c r="P449" s="4"/>
      <c r="Q449" s="11" t="e">
        <f>MIN(K449,M449,N449,O449,P449,J449,I449,H449,G449,F449,E449,#REF!,L449)</f>
        <v>#REF!</v>
      </c>
      <c r="R449" s="11" t="e">
        <f>Q449-#REF!</f>
        <v>#REF!</v>
      </c>
      <c r="S449" s="11" t="e">
        <f t="shared" si="35"/>
        <v>#REF!</v>
      </c>
      <c r="T449" s="23" t="e">
        <f t="shared" si="37"/>
        <v>#REF!</v>
      </c>
      <c r="U449" s="21" t="e">
        <f t="shared" si="34"/>
        <v>#REF!</v>
      </c>
      <c r="V449" s="12" t="s">
        <v>6</v>
      </c>
      <c r="W449" s="20">
        <f>COUNT(L449,M449,N449,F449,J449,I449,H449,G449,#REF!,E449,#REF!)</f>
        <v>0</v>
      </c>
      <c r="X449" s="22" t="e">
        <f t="shared" si="36"/>
        <v>#DIV/0!</v>
      </c>
      <c r="Y449" s="22" t="e">
        <f>X449-#REF!</f>
        <v>#DIV/0!</v>
      </c>
    </row>
    <row r="450" spans="1:25" s="20" customFormat="1" ht="30" x14ac:dyDescent="0.25">
      <c r="A450" s="13"/>
      <c r="B450" s="10" t="s">
        <v>1089</v>
      </c>
      <c r="C450" s="36" t="s">
        <v>4</v>
      </c>
      <c r="D450" s="58" t="s">
        <v>1274</v>
      </c>
      <c r="E450" s="12"/>
      <c r="F450" s="48"/>
      <c r="G450" s="11">
        <v>185</v>
      </c>
      <c r="H450" s="4"/>
      <c r="I450" s="4"/>
      <c r="J450" s="11"/>
      <c r="K450" s="4"/>
      <c r="L450" s="4"/>
      <c r="M450" s="4"/>
      <c r="N450" s="4"/>
      <c r="O450" s="4"/>
      <c r="P450" s="4"/>
      <c r="Q450" s="11" t="e">
        <f>MIN(K450,M450,N450,O450,P450,J450,I450,H450,G450,F450,E450,#REF!,L450)</f>
        <v>#REF!</v>
      </c>
      <c r="R450" s="11" t="e">
        <f>Q450-#REF!</f>
        <v>#REF!</v>
      </c>
      <c r="S450" s="11" t="e">
        <f t="shared" si="35"/>
        <v>#REF!</v>
      </c>
      <c r="T450" s="23" t="e">
        <f t="shared" si="37"/>
        <v>#REF!</v>
      </c>
      <c r="U450" s="21" t="e">
        <f t="shared" si="34"/>
        <v>#REF!</v>
      </c>
      <c r="V450" s="12" t="s">
        <v>6</v>
      </c>
      <c r="W450" s="20">
        <f>COUNT(L450,M450,N450,F450,J450,I450,H450,G450,#REF!,E450,#REF!)</f>
        <v>1</v>
      </c>
      <c r="X450" s="22">
        <f t="shared" si="36"/>
        <v>185</v>
      </c>
      <c r="Y450" s="22" t="e">
        <f>X450-#REF!</f>
        <v>#REF!</v>
      </c>
    </row>
    <row r="451" spans="1:25" s="20" customFormat="1" ht="30" x14ac:dyDescent="0.25">
      <c r="A451" s="13"/>
      <c r="B451" s="10" t="s">
        <v>1090</v>
      </c>
      <c r="C451" s="36" t="s">
        <v>4</v>
      </c>
      <c r="D451" s="58" t="s">
        <v>1274</v>
      </c>
      <c r="E451" s="12"/>
      <c r="F451" s="48"/>
      <c r="G451" s="11"/>
      <c r="H451" s="4"/>
      <c r="I451" s="4"/>
      <c r="J451" s="11"/>
      <c r="K451" s="4"/>
      <c r="L451" s="4"/>
      <c r="M451" s="4"/>
      <c r="N451" s="4"/>
      <c r="O451" s="4"/>
      <c r="P451" s="4"/>
      <c r="Q451" s="11" t="e">
        <f>MIN(K451,M451,N451,O451,P451,J451,I451,H451,G451,F451,E451,#REF!,L451)</f>
        <v>#REF!</v>
      </c>
      <c r="R451" s="11" t="e">
        <f>Q451-#REF!</f>
        <v>#REF!</v>
      </c>
      <c r="S451" s="11" t="e">
        <f t="shared" si="35"/>
        <v>#REF!</v>
      </c>
      <c r="T451" s="23" t="e">
        <f t="shared" si="37"/>
        <v>#REF!</v>
      </c>
      <c r="U451" s="21" t="e">
        <f t="shared" si="34"/>
        <v>#REF!</v>
      </c>
      <c r="V451" s="12" t="s">
        <v>6</v>
      </c>
      <c r="W451" s="20">
        <f>COUNT(L451,M451,N451,F451,J451,I451,H451,G451,#REF!,E451,#REF!)</f>
        <v>0</v>
      </c>
      <c r="X451" s="22" t="e">
        <f t="shared" si="36"/>
        <v>#DIV/0!</v>
      </c>
      <c r="Y451" s="22" t="e">
        <f>X451-#REF!</f>
        <v>#DIV/0!</v>
      </c>
    </row>
    <row r="452" spans="1:25" s="20" customFormat="1" ht="30" x14ac:dyDescent="0.25">
      <c r="A452" s="13"/>
      <c r="B452" s="10" t="s">
        <v>1270</v>
      </c>
      <c r="C452" s="36" t="s">
        <v>4</v>
      </c>
      <c r="D452" s="58" t="s">
        <v>1274</v>
      </c>
      <c r="E452" s="12"/>
      <c r="F452" s="48"/>
      <c r="G452" s="11">
        <v>69</v>
      </c>
      <c r="H452" s="11">
        <v>88.13559322033899</v>
      </c>
      <c r="I452" s="15"/>
      <c r="J452" s="11"/>
      <c r="K452" s="4"/>
      <c r="L452" s="4"/>
      <c r="M452" s="4"/>
      <c r="N452" s="4"/>
      <c r="O452" s="4"/>
      <c r="P452" s="4"/>
      <c r="Q452" s="11" t="e">
        <f>MIN(K452,M452,N452,O452,P452,J452,I452,H452,G452,F452,E452,#REF!,L452)</f>
        <v>#REF!</v>
      </c>
      <c r="R452" s="11" t="e">
        <f>Q452-#REF!</f>
        <v>#REF!</v>
      </c>
      <c r="S452" s="11" t="e">
        <f t="shared" si="35"/>
        <v>#REF!</v>
      </c>
      <c r="T452" s="11" t="e">
        <f>#REF!</f>
        <v>#REF!</v>
      </c>
      <c r="U452" s="21" t="e">
        <f t="shared" si="34"/>
        <v>#REF!</v>
      </c>
      <c r="V452" s="12" t="s">
        <v>6</v>
      </c>
      <c r="W452" s="20">
        <f>COUNT(L452,M452,N452,F452,J452,I452,H452,G452,#REF!,E452,#REF!)</f>
        <v>2</v>
      </c>
      <c r="X452" s="22">
        <f t="shared" si="36"/>
        <v>78.567796610169495</v>
      </c>
      <c r="Y452" s="22" t="e">
        <f>X452-#REF!</f>
        <v>#REF!</v>
      </c>
    </row>
    <row r="453" spans="1:25" s="20" customFormat="1" ht="30" x14ac:dyDescent="0.25">
      <c r="A453" s="13"/>
      <c r="B453" s="10" t="s">
        <v>1269</v>
      </c>
      <c r="C453" s="36" t="s">
        <v>4</v>
      </c>
      <c r="D453" s="58" t="s">
        <v>1274</v>
      </c>
      <c r="E453" s="12"/>
      <c r="F453" s="48">
        <v>343.14406779661022</v>
      </c>
      <c r="G453" s="11"/>
      <c r="H453" s="11">
        <v>74.576271186440678</v>
      </c>
      <c r="I453" s="15">
        <v>70.152542372881356</v>
      </c>
      <c r="J453" s="11"/>
      <c r="K453" s="4"/>
      <c r="L453" s="4"/>
      <c r="M453" s="4"/>
      <c r="N453" s="4"/>
      <c r="O453" s="4"/>
      <c r="P453" s="4"/>
      <c r="Q453" s="11" t="e">
        <f>MIN(K453,M453,N453,O453,P453,J453,I453,H453,G453,F453,E453,#REF!,L453)</f>
        <v>#REF!</v>
      </c>
      <c r="R453" s="11" t="e">
        <f>Q453-#REF!</f>
        <v>#REF!</v>
      </c>
      <c r="S453" s="11" t="e">
        <f t="shared" si="35"/>
        <v>#REF!</v>
      </c>
      <c r="T453" s="11">
        <f>I453</f>
        <v>70.152542372881356</v>
      </c>
      <c r="U453" s="21" t="e">
        <f t="shared" si="34"/>
        <v>#REF!</v>
      </c>
      <c r="V453" s="12" t="s">
        <v>14</v>
      </c>
      <c r="W453" s="20">
        <f>COUNT(L453,M453,N453,F453,J453,I453,H453,G453,#REF!,E453,#REF!)</f>
        <v>3</v>
      </c>
      <c r="X453" s="22">
        <f t="shared" si="36"/>
        <v>162.62429378531075</v>
      </c>
      <c r="Y453" s="22" t="e">
        <f>X453-#REF!</f>
        <v>#REF!</v>
      </c>
    </row>
    <row r="454" spans="1:25" s="20" customFormat="1" ht="30" x14ac:dyDescent="0.25">
      <c r="A454" s="13"/>
      <c r="B454" s="10" t="s">
        <v>1091</v>
      </c>
      <c r="C454" s="36" t="s">
        <v>4</v>
      </c>
      <c r="D454" s="58" t="s">
        <v>1274</v>
      </c>
      <c r="E454" s="12"/>
      <c r="F454" s="48"/>
      <c r="G454" s="11"/>
      <c r="H454" s="4"/>
      <c r="I454" s="4"/>
      <c r="J454" s="11"/>
      <c r="K454" s="4"/>
      <c r="L454" s="4"/>
      <c r="M454" s="4"/>
      <c r="N454" s="4"/>
      <c r="O454" s="4"/>
      <c r="P454" s="4"/>
      <c r="Q454" s="11" t="e">
        <f>MIN(K454,M454,N454,O454,P454,J454,I454,H454,G454,F454,E454,#REF!,L454)</f>
        <v>#REF!</v>
      </c>
      <c r="R454" s="11" t="e">
        <f>Q454-#REF!</f>
        <v>#REF!</v>
      </c>
      <c r="S454" s="11" t="e">
        <f t="shared" si="35"/>
        <v>#REF!</v>
      </c>
      <c r="T454" s="23" t="e">
        <f>Q454</f>
        <v>#REF!</v>
      </c>
      <c r="U454" s="21" t="e">
        <f t="shared" si="34"/>
        <v>#REF!</v>
      </c>
      <c r="V454" s="12" t="s">
        <v>6</v>
      </c>
      <c r="W454" s="20">
        <f>COUNT(L454,M454,N454,F454,J454,I454,H454,G454,#REF!,E454,#REF!)</f>
        <v>0</v>
      </c>
      <c r="X454" s="22" t="e">
        <f t="shared" si="36"/>
        <v>#DIV/0!</v>
      </c>
      <c r="Y454" s="22" t="e">
        <f>X454-#REF!</f>
        <v>#DIV/0!</v>
      </c>
    </row>
    <row r="455" spans="1:25" s="20" customFormat="1" ht="30" x14ac:dyDescent="0.25">
      <c r="A455" s="13"/>
      <c r="B455" s="10" t="s">
        <v>1092</v>
      </c>
      <c r="C455" s="37" t="s">
        <v>1259</v>
      </c>
      <c r="D455" s="58" t="s">
        <v>1274</v>
      </c>
      <c r="E455" s="12"/>
      <c r="F455" s="49"/>
      <c r="G455" s="11"/>
      <c r="H455" s="4"/>
      <c r="I455" s="4"/>
      <c r="J455" s="11"/>
      <c r="K455" s="4"/>
      <c r="L455" s="4"/>
      <c r="M455" s="4"/>
      <c r="N455" s="4"/>
      <c r="O455" s="4"/>
      <c r="P455" s="4"/>
      <c r="Q455" s="11" t="e">
        <f>MIN(K455,M455,N455,O455,P455,J455,I455,H455,G455,F455,E455,#REF!,L455)</f>
        <v>#REF!</v>
      </c>
      <c r="R455" s="11" t="e">
        <f>Q455-#REF!</f>
        <v>#REF!</v>
      </c>
      <c r="S455" s="11" t="e">
        <f t="shared" si="35"/>
        <v>#REF!</v>
      </c>
      <c r="T455" s="23" t="e">
        <f>Q455</f>
        <v>#REF!</v>
      </c>
      <c r="U455" s="21" t="e">
        <f t="shared" si="34"/>
        <v>#REF!</v>
      </c>
      <c r="V455" s="12" t="s">
        <v>6</v>
      </c>
      <c r="W455" s="20">
        <f>COUNT(L455,M455,N455,F455,J455,I455,H455,G455,#REF!,E455,#REF!)</f>
        <v>0</v>
      </c>
      <c r="X455" s="22" t="e">
        <f t="shared" si="36"/>
        <v>#DIV/0!</v>
      </c>
      <c r="Y455" s="22" t="e">
        <f>X455-#REF!</f>
        <v>#DIV/0!</v>
      </c>
    </row>
    <row r="456" spans="1:25" s="20" customFormat="1" ht="30" x14ac:dyDescent="0.25">
      <c r="A456" s="13"/>
      <c r="B456" s="10" t="s">
        <v>1093</v>
      </c>
      <c r="C456" s="37" t="s">
        <v>4</v>
      </c>
      <c r="D456" s="58" t="s">
        <v>1274</v>
      </c>
      <c r="E456" s="12"/>
      <c r="F456" s="49"/>
      <c r="G456" s="11"/>
      <c r="H456" s="4"/>
      <c r="I456" s="4"/>
      <c r="J456" s="11"/>
      <c r="K456" s="4"/>
      <c r="L456" s="4"/>
      <c r="M456" s="4"/>
      <c r="N456" s="4"/>
      <c r="O456" s="4"/>
      <c r="P456" s="4"/>
      <c r="Q456" s="11" t="e">
        <f>MIN(K456,M456,N456,O456,P456,J456,I456,H456,G456,F456,E456,#REF!,L456)</f>
        <v>#REF!</v>
      </c>
      <c r="R456" s="11" t="e">
        <f>Q456-#REF!</f>
        <v>#REF!</v>
      </c>
      <c r="S456" s="11" t="e">
        <f t="shared" si="35"/>
        <v>#REF!</v>
      </c>
      <c r="T456" s="23" t="e">
        <f>Q456</f>
        <v>#REF!</v>
      </c>
      <c r="U456" s="21" t="e">
        <f t="shared" si="34"/>
        <v>#REF!</v>
      </c>
      <c r="V456" s="12" t="s">
        <v>6</v>
      </c>
      <c r="W456" s="20">
        <f>COUNT(L456,M456,N456,F456,J456,I456,H456,G456,#REF!,E456,#REF!)</f>
        <v>0</v>
      </c>
      <c r="X456" s="22" t="e">
        <f t="shared" si="36"/>
        <v>#DIV/0!</v>
      </c>
      <c r="Y456" s="22" t="e">
        <f>X456-#REF!</f>
        <v>#DIV/0!</v>
      </c>
    </row>
    <row r="457" spans="1:25" s="20" customFormat="1" ht="30" x14ac:dyDescent="0.25">
      <c r="A457" s="13"/>
      <c r="B457" s="10" t="s">
        <v>1094</v>
      </c>
      <c r="C457" s="36" t="s">
        <v>12</v>
      </c>
      <c r="D457" s="58" t="s">
        <v>1274</v>
      </c>
      <c r="E457" s="12"/>
      <c r="F457" s="48"/>
      <c r="G457" s="11"/>
      <c r="H457" s="23">
        <v>360.16949152542372</v>
      </c>
      <c r="I457" s="4"/>
      <c r="J457" s="11"/>
      <c r="K457" s="4"/>
      <c r="L457" s="4"/>
      <c r="M457" s="4"/>
      <c r="N457" s="4"/>
      <c r="O457" s="4"/>
      <c r="P457" s="4"/>
      <c r="Q457" s="11" t="e">
        <f>MIN(K457,M457,N457,O457,P457,J457,I457,H457,G457,F457,E457,#REF!,L457)</f>
        <v>#REF!</v>
      </c>
      <c r="R457" s="11" t="e">
        <f>Q457-#REF!</f>
        <v>#REF!</v>
      </c>
      <c r="S457" s="11" t="e">
        <f t="shared" si="35"/>
        <v>#REF!</v>
      </c>
      <c r="T457" s="23" t="e">
        <f>Q457</f>
        <v>#REF!</v>
      </c>
      <c r="U457" s="21" t="e">
        <f t="shared" si="34"/>
        <v>#REF!</v>
      </c>
      <c r="V457" s="12" t="s">
        <v>6</v>
      </c>
      <c r="W457" s="20">
        <f>COUNT(L457,M457,N457,F457,J457,I457,H457,G457,#REF!,E457,#REF!)</f>
        <v>1</v>
      </c>
      <c r="X457" s="22">
        <f t="shared" si="36"/>
        <v>360.16949152542372</v>
      </c>
      <c r="Y457" s="22" t="e">
        <f>X457-#REF!</f>
        <v>#REF!</v>
      </c>
    </row>
    <row r="458" spans="1:25" s="20" customFormat="1" ht="45" x14ac:dyDescent="0.25">
      <c r="A458" s="13"/>
      <c r="B458" s="10" t="s">
        <v>1095</v>
      </c>
      <c r="C458" s="36" t="s">
        <v>12</v>
      </c>
      <c r="D458" s="58" t="s">
        <v>1274</v>
      </c>
      <c r="E458" s="12"/>
      <c r="F458" s="48"/>
      <c r="G458" s="11">
        <v>258</v>
      </c>
      <c r="H458" s="11"/>
      <c r="I458" s="15">
        <v>277.86440677966101</v>
      </c>
      <c r="J458" s="11"/>
      <c r="K458" s="4"/>
      <c r="L458" s="4"/>
      <c r="M458" s="4"/>
      <c r="N458" s="4"/>
      <c r="O458" s="4"/>
      <c r="P458" s="4"/>
      <c r="Q458" s="11" t="e">
        <f>MIN(K458,M458,N458,O458,P458,J458,I458,H458,G458,F458,E458,#REF!,L458)</f>
        <v>#REF!</v>
      </c>
      <c r="R458" s="11" t="e">
        <f>Q458-#REF!</f>
        <v>#REF!</v>
      </c>
      <c r="S458" s="11" t="e">
        <f t="shared" si="35"/>
        <v>#REF!</v>
      </c>
      <c r="T458" s="4">
        <v>258</v>
      </c>
      <c r="U458" s="21" t="e">
        <f t="shared" si="34"/>
        <v>#REF!</v>
      </c>
      <c r="V458" s="12" t="s">
        <v>7</v>
      </c>
      <c r="W458" s="20">
        <f>COUNT(L458,M458,N458,F458,J458,I458,H458,G458,#REF!,E458,#REF!)</f>
        <v>2</v>
      </c>
      <c r="X458" s="22">
        <f t="shared" si="36"/>
        <v>267.93220338983053</v>
      </c>
      <c r="Y458" s="22" t="e">
        <f>X458-#REF!</f>
        <v>#REF!</v>
      </c>
    </row>
    <row r="459" spans="1:25" s="20" customFormat="1" ht="45" x14ac:dyDescent="0.25">
      <c r="A459" s="13"/>
      <c r="B459" s="10" t="s">
        <v>1096</v>
      </c>
      <c r="C459" s="36" t="s">
        <v>12</v>
      </c>
      <c r="D459" s="58" t="s">
        <v>1274</v>
      </c>
      <c r="E459" s="12"/>
      <c r="F459" s="48"/>
      <c r="G459" s="11">
        <v>461</v>
      </c>
      <c r="H459" s="11"/>
      <c r="I459" s="4"/>
      <c r="J459" s="11"/>
      <c r="K459" s="4"/>
      <c r="L459" s="4"/>
      <c r="M459" s="4"/>
      <c r="N459" s="4"/>
      <c r="O459" s="4"/>
      <c r="P459" s="4"/>
      <c r="Q459" s="11" t="e">
        <f>MIN(K459,M459,N459,O459,P459,J459,I459,H459,G459,F459,E459,#REF!,L459)</f>
        <v>#REF!</v>
      </c>
      <c r="R459" s="11" t="e">
        <f>Q459-#REF!</f>
        <v>#REF!</v>
      </c>
      <c r="S459" s="11" t="e">
        <f t="shared" si="35"/>
        <v>#REF!</v>
      </c>
      <c r="T459" s="4">
        <f>E459</f>
        <v>0</v>
      </c>
      <c r="U459" s="21" t="e">
        <f t="shared" si="34"/>
        <v>#REF!</v>
      </c>
      <c r="V459" s="13" t="s">
        <v>5</v>
      </c>
      <c r="W459" s="20">
        <f>COUNT(L459,M459,N459,F459,J459,I459,H459,G459,#REF!,E459,#REF!)</f>
        <v>1</v>
      </c>
      <c r="X459" s="22">
        <f t="shared" si="36"/>
        <v>461</v>
      </c>
      <c r="Y459" s="22" t="e">
        <f>X459-#REF!</f>
        <v>#REF!</v>
      </c>
    </row>
    <row r="460" spans="1:25" s="20" customFormat="1" ht="45" x14ac:dyDescent="0.25">
      <c r="A460" s="13"/>
      <c r="B460" s="10" t="s">
        <v>1097</v>
      </c>
      <c r="C460" s="36" t="s">
        <v>12</v>
      </c>
      <c r="D460" s="58" t="s">
        <v>1274</v>
      </c>
      <c r="E460" s="12"/>
      <c r="F460" s="48">
        <v>296.44915254237287</v>
      </c>
      <c r="G460" s="11">
        <v>618</v>
      </c>
      <c r="H460" s="11"/>
      <c r="I460" s="4"/>
      <c r="J460" s="11"/>
      <c r="K460" s="4"/>
      <c r="L460" s="4"/>
      <c r="M460" s="4"/>
      <c r="N460" s="4"/>
      <c r="O460" s="4"/>
      <c r="P460" s="4"/>
      <c r="Q460" s="11" t="e">
        <f>MIN(K460,M460,N460,O460,P460,J460,I460,H460,G460,F460,E460,#REF!,L460)</f>
        <v>#REF!</v>
      </c>
      <c r="R460" s="11" t="e">
        <f>Q460-#REF!</f>
        <v>#REF!</v>
      </c>
      <c r="S460" s="11" t="e">
        <f t="shared" si="35"/>
        <v>#REF!</v>
      </c>
      <c r="T460" s="4">
        <v>296.45</v>
      </c>
      <c r="U460" s="21" t="e">
        <f t="shared" si="34"/>
        <v>#REF!</v>
      </c>
      <c r="V460" s="12" t="s">
        <v>887</v>
      </c>
      <c r="W460" s="20">
        <f>COUNT(L460,M460,N460,F460,J460,I460,H460,G460,#REF!,E460,#REF!)</f>
        <v>2</v>
      </c>
      <c r="X460" s="22">
        <f t="shared" si="36"/>
        <v>457.22457627118644</v>
      </c>
      <c r="Y460" s="22" t="e">
        <f>X460-#REF!</f>
        <v>#REF!</v>
      </c>
    </row>
    <row r="461" spans="1:25" s="20" customFormat="1" ht="30" x14ac:dyDescent="0.25">
      <c r="A461" s="13"/>
      <c r="B461" s="10" t="s">
        <v>1098</v>
      </c>
      <c r="C461" s="36" t="s">
        <v>12</v>
      </c>
      <c r="D461" s="58" t="s">
        <v>1274</v>
      </c>
      <c r="E461" s="12"/>
      <c r="F461" s="48"/>
      <c r="G461" s="11">
        <v>280</v>
      </c>
      <c r="H461" s="23">
        <v>206.77966101694918</v>
      </c>
      <c r="I461" s="4"/>
      <c r="J461" s="11"/>
      <c r="K461" s="4"/>
      <c r="L461" s="4"/>
      <c r="M461" s="4"/>
      <c r="N461" s="4"/>
      <c r="O461" s="4"/>
      <c r="P461" s="4"/>
      <c r="Q461" s="11" t="e">
        <f>MIN(K461,M461,N461,O461,P461,J461,I461,H461,G461,F461,E461,#REF!,L461)</f>
        <v>#REF!</v>
      </c>
      <c r="R461" s="11" t="e">
        <f>Q461-#REF!</f>
        <v>#REF!</v>
      </c>
      <c r="S461" s="11" t="e">
        <f t="shared" si="35"/>
        <v>#REF!</v>
      </c>
      <c r="T461" s="23" t="e">
        <f>Q461</f>
        <v>#REF!</v>
      </c>
      <c r="U461" s="21" t="e">
        <f t="shared" si="34"/>
        <v>#REF!</v>
      </c>
      <c r="V461" s="12" t="s">
        <v>6</v>
      </c>
      <c r="W461" s="20">
        <f>COUNT(L461,M461,N461,F461,J461,I461,H461,G461,#REF!,E461,#REF!)</f>
        <v>2</v>
      </c>
      <c r="X461" s="22">
        <f t="shared" si="36"/>
        <v>243.38983050847457</v>
      </c>
      <c r="Y461" s="22" t="e">
        <f>X461-#REF!</f>
        <v>#REF!</v>
      </c>
    </row>
    <row r="462" spans="1:25" s="20" customFormat="1" ht="45" x14ac:dyDescent="0.25">
      <c r="A462" s="13"/>
      <c r="B462" s="10" t="s">
        <v>1268</v>
      </c>
      <c r="C462" s="36" t="s">
        <v>12</v>
      </c>
      <c r="D462" s="58" t="s">
        <v>1274</v>
      </c>
      <c r="E462" s="12"/>
      <c r="F462" s="48"/>
      <c r="G462" s="11">
        <v>318</v>
      </c>
      <c r="H462" s="11"/>
      <c r="I462" s="15">
        <v>329.26271186440675</v>
      </c>
      <c r="J462" s="11"/>
      <c r="K462" s="4"/>
      <c r="L462" s="4"/>
      <c r="M462" s="4"/>
      <c r="N462" s="4"/>
      <c r="O462" s="4"/>
      <c r="P462" s="4"/>
      <c r="Q462" s="11" t="e">
        <f>MIN(K462,M462,N462,O462,P462,J462,I462,H462,G462,F462,E462,#REF!,L462)</f>
        <v>#REF!</v>
      </c>
      <c r="R462" s="11" t="e">
        <f>Q462-#REF!</f>
        <v>#REF!</v>
      </c>
      <c r="S462" s="11" t="e">
        <f t="shared" si="35"/>
        <v>#REF!</v>
      </c>
      <c r="T462" s="4">
        <v>318</v>
      </c>
      <c r="U462" s="21" t="e">
        <f t="shared" si="34"/>
        <v>#REF!</v>
      </c>
      <c r="V462" s="12" t="s">
        <v>7</v>
      </c>
      <c r="W462" s="20">
        <f>COUNT(L462,M462,N462,F462,J462,I462,H462,G462,#REF!,E462,#REF!)</f>
        <v>2</v>
      </c>
      <c r="X462" s="22">
        <f t="shared" si="36"/>
        <v>323.63135593220341</v>
      </c>
      <c r="Y462" s="22" t="e">
        <f>X462-#REF!</f>
        <v>#REF!</v>
      </c>
    </row>
    <row r="463" spans="1:25" s="20" customFormat="1" ht="45" x14ac:dyDescent="0.25">
      <c r="A463" s="13"/>
      <c r="B463" s="10" t="s">
        <v>1099</v>
      </c>
      <c r="C463" s="36" t="s">
        <v>12</v>
      </c>
      <c r="D463" s="58" t="s">
        <v>1274</v>
      </c>
      <c r="E463" s="12"/>
      <c r="F463" s="48"/>
      <c r="G463" s="11">
        <v>446</v>
      </c>
      <c r="H463" s="11"/>
      <c r="I463" s="4"/>
      <c r="J463" s="11"/>
      <c r="K463" s="4"/>
      <c r="L463" s="4"/>
      <c r="M463" s="4"/>
      <c r="N463" s="4"/>
      <c r="O463" s="4"/>
      <c r="P463" s="4"/>
      <c r="Q463" s="11" t="e">
        <f>MIN(K463,M463,N463,O463,P463,J463,I463,H463,G463,F463,E463,#REF!,L463)</f>
        <v>#REF!</v>
      </c>
      <c r="R463" s="11" t="e">
        <f>Q463-#REF!</f>
        <v>#REF!</v>
      </c>
      <c r="S463" s="11" t="e">
        <f t="shared" si="35"/>
        <v>#REF!</v>
      </c>
      <c r="T463" s="4">
        <f>E463</f>
        <v>0</v>
      </c>
      <c r="U463" s="21" t="e">
        <f t="shared" si="34"/>
        <v>#REF!</v>
      </c>
      <c r="V463" s="13" t="s">
        <v>5</v>
      </c>
      <c r="W463" s="20">
        <f>COUNT(L463,M463,N463,F463,J463,I463,H463,G463,#REF!,E463,#REF!)</f>
        <v>1</v>
      </c>
      <c r="X463" s="22">
        <f t="shared" si="36"/>
        <v>446</v>
      </c>
      <c r="Y463" s="22" t="e">
        <f>X463-#REF!</f>
        <v>#REF!</v>
      </c>
    </row>
    <row r="464" spans="1:25" s="20" customFormat="1" ht="45" x14ac:dyDescent="0.25">
      <c r="A464" s="13"/>
      <c r="B464" s="10" t="s">
        <v>1100</v>
      </c>
      <c r="C464" s="36" t="s">
        <v>12</v>
      </c>
      <c r="D464" s="58" t="s">
        <v>1274</v>
      </c>
      <c r="E464" s="12"/>
      <c r="F464" s="48">
        <v>315.12711864406782</v>
      </c>
      <c r="G464" s="11">
        <v>613</v>
      </c>
      <c r="H464" s="11"/>
      <c r="I464" s="4"/>
      <c r="J464" s="11"/>
      <c r="K464" s="4"/>
      <c r="L464" s="4"/>
      <c r="M464" s="4"/>
      <c r="N464" s="4"/>
      <c r="O464" s="4"/>
      <c r="P464" s="4"/>
      <c r="Q464" s="11" t="e">
        <f>MIN(K464,M464,N464,O464,P464,J464,I464,H464,G464,F464,E464,#REF!,L464)</f>
        <v>#REF!</v>
      </c>
      <c r="R464" s="11" t="e">
        <f>Q464-#REF!</f>
        <v>#REF!</v>
      </c>
      <c r="S464" s="11" t="e">
        <f t="shared" si="35"/>
        <v>#REF!</v>
      </c>
      <c r="T464" s="4">
        <v>315.13</v>
      </c>
      <c r="U464" s="21" t="e">
        <f t="shared" si="34"/>
        <v>#REF!</v>
      </c>
      <c r="V464" s="12" t="s">
        <v>887</v>
      </c>
      <c r="W464" s="20">
        <f>COUNT(L464,M464,N464,F464,J464,I464,H464,G464,#REF!,E464,#REF!)</f>
        <v>2</v>
      </c>
      <c r="X464" s="22">
        <f t="shared" si="36"/>
        <v>464.06355932203394</v>
      </c>
      <c r="Y464" s="22" t="e">
        <f>X464-#REF!</f>
        <v>#REF!</v>
      </c>
    </row>
    <row r="465" spans="1:25" s="20" customFormat="1" ht="45" x14ac:dyDescent="0.25">
      <c r="A465" s="26"/>
      <c r="B465" s="10" t="s">
        <v>1101</v>
      </c>
      <c r="C465" s="38" t="s">
        <v>12</v>
      </c>
      <c r="D465" s="58" t="s">
        <v>1274</v>
      </c>
      <c r="E465" s="12"/>
      <c r="F465" s="50"/>
      <c r="G465" s="11"/>
      <c r="H465" s="4"/>
      <c r="I465" s="4"/>
      <c r="J465" s="11"/>
      <c r="K465" s="4"/>
      <c r="L465" s="4"/>
      <c r="M465" s="4"/>
      <c r="N465" s="4"/>
      <c r="O465" s="4"/>
      <c r="P465" s="4"/>
      <c r="Q465" s="11" t="e">
        <f>MIN(K465,M465,N465,O465,P465,J465,I465,H465,G465,F465,E465,#REF!,L465)</f>
        <v>#REF!</v>
      </c>
      <c r="R465" s="11" t="e">
        <f>Q465-#REF!</f>
        <v>#REF!</v>
      </c>
      <c r="S465" s="11" t="e">
        <f t="shared" si="35"/>
        <v>#REF!</v>
      </c>
      <c r="T465" s="23" t="e">
        <f>Q465</f>
        <v>#REF!</v>
      </c>
      <c r="U465" s="21" t="e">
        <f t="shared" si="34"/>
        <v>#REF!</v>
      </c>
      <c r="V465" s="12" t="s">
        <v>6</v>
      </c>
      <c r="W465" s="20">
        <f>COUNT(L465,M465,N465,F465,J465,I465,H465,G465,#REF!,E465,#REF!)</f>
        <v>0</v>
      </c>
      <c r="X465" s="22" t="e">
        <f t="shared" si="36"/>
        <v>#DIV/0!</v>
      </c>
      <c r="Y465" s="22" t="e">
        <f>X465-#REF!</f>
        <v>#DIV/0!</v>
      </c>
    </row>
    <row r="466" spans="1:25" s="20" customFormat="1" ht="45" x14ac:dyDescent="0.25">
      <c r="A466" s="13"/>
      <c r="B466" s="10" t="s">
        <v>1102</v>
      </c>
      <c r="C466" s="38" t="s">
        <v>12</v>
      </c>
      <c r="D466" s="58" t="s">
        <v>1274</v>
      </c>
      <c r="E466" s="12"/>
      <c r="F466" s="50"/>
      <c r="G466" s="11"/>
      <c r="H466" s="11"/>
      <c r="I466" s="4"/>
      <c r="J466" s="11"/>
      <c r="K466" s="4"/>
      <c r="L466" s="4"/>
      <c r="M466" s="4"/>
      <c r="N466" s="4"/>
      <c r="O466" s="4"/>
      <c r="P466" s="4"/>
      <c r="Q466" s="11" t="e">
        <f>MIN(K466,M466,N466,O466,P466,J466,I466,H466,G466,F466,E466,#REF!,L466)</f>
        <v>#REF!</v>
      </c>
      <c r="R466" s="11" t="e">
        <f>Q466-#REF!</f>
        <v>#REF!</v>
      </c>
      <c r="S466" s="11" t="e">
        <f t="shared" si="35"/>
        <v>#REF!</v>
      </c>
      <c r="T466" s="4">
        <f>E466</f>
        <v>0</v>
      </c>
      <c r="U466" s="21" t="e">
        <f t="shared" si="34"/>
        <v>#REF!</v>
      </c>
      <c r="V466" s="13" t="s">
        <v>5</v>
      </c>
      <c r="W466" s="20">
        <f>COUNT(L466,M466,N466,F466,J466,I466,H466,G466,#REF!,E466,#REF!)</f>
        <v>0</v>
      </c>
      <c r="X466" s="22" t="e">
        <f t="shared" si="36"/>
        <v>#DIV/0!</v>
      </c>
      <c r="Y466" s="22" t="e">
        <f>X466-#REF!</f>
        <v>#DIV/0!</v>
      </c>
    </row>
    <row r="467" spans="1:25" s="20" customFormat="1" ht="30" x14ac:dyDescent="0.25">
      <c r="A467" s="13"/>
      <c r="B467" s="10" t="s">
        <v>1103</v>
      </c>
      <c r="C467" s="36" t="s">
        <v>4</v>
      </c>
      <c r="D467" s="58" t="s">
        <v>1274</v>
      </c>
      <c r="E467" s="12"/>
      <c r="F467" s="48"/>
      <c r="G467" s="11"/>
      <c r="H467" s="4"/>
      <c r="I467" s="4"/>
      <c r="J467" s="11"/>
      <c r="K467" s="4"/>
      <c r="L467" s="4"/>
      <c r="M467" s="4"/>
      <c r="N467" s="4"/>
      <c r="O467" s="4"/>
      <c r="P467" s="4"/>
      <c r="Q467" s="11" t="e">
        <f>MIN(K467,M467,N467,O467,P467,J467,I467,H467,G467,F467,E467,#REF!,L467)</f>
        <v>#REF!</v>
      </c>
      <c r="R467" s="11" t="e">
        <f>Q467-#REF!</f>
        <v>#REF!</v>
      </c>
      <c r="S467" s="11" t="e">
        <f t="shared" si="35"/>
        <v>#REF!</v>
      </c>
      <c r="T467" s="23" t="e">
        <f>Q467</f>
        <v>#REF!</v>
      </c>
      <c r="U467" s="21" t="e">
        <f t="shared" si="34"/>
        <v>#REF!</v>
      </c>
      <c r="V467" s="12" t="s">
        <v>6</v>
      </c>
      <c r="W467" s="20">
        <f>COUNT(L467,M467,N467,F467,J467,I467,H467,G467,#REF!,E467,#REF!)</f>
        <v>0</v>
      </c>
      <c r="X467" s="22" t="e">
        <f t="shared" si="36"/>
        <v>#DIV/0!</v>
      </c>
      <c r="Y467" s="22" t="e">
        <f>X467-#REF!</f>
        <v>#DIV/0!</v>
      </c>
    </row>
    <row r="468" spans="1:25" s="20" customFormat="1" ht="30" x14ac:dyDescent="0.25">
      <c r="A468" s="13"/>
      <c r="B468" s="10" t="s">
        <v>1104</v>
      </c>
      <c r="C468" s="36" t="s">
        <v>4</v>
      </c>
      <c r="D468" s="58" t="s">
        <v>1274</v>
      </c>
      <c r="E468" s="12"/>
      <c r="F468" s="48"/>
      <c r="G468" s="11">
        <v>81</v>
      </c>
      <c r="H468" s="4"/>
      <c r="I468" s="4"/>
      <c r="J468" s="11">
        <v>154.59322033898306</v>
      </c>
      <c r="K468" s="4"/>
      <c r="L468" s="4"/>
      <c r="M468" s="4"/>
      <c r="N468" s="4"/>
      <c r="O468" s="4"/>
      <c r="P468" s="4"/>
      <c r="Q468" s="11" t="e">
        <f>MIN(K468,M468,N468,O468,P468,J468,I468,H468,G468,F468,E468,#REF!,L468)</f>
        <v>#REF!</v>
      </c>
      <c r="R468" s="11" t="e">
        <f>Q468-#REF!</f>
        <v>#REF!</v>
      </c>
      <c r="S468" s="11" t="e">
        <f t="shared" si="35"/>
        <v>#REF!</v>
      </c>
      <c r="T468" s="4">
        <v>81</v>
      </c>
      <c r="U468" s="21" t="e">
        <f t="shared" si="34"/>
        <v>#REF!</v>
      </c>
      <c r="V468" s="12" t="s">
        <v>7</v>
      </c>
      <c r="W468" s="20">
        <f>COUNT(L468,M468,N468,F468,J468,I468,H468,G468,#REF!,E468,#REF!)</f>
        <v>2</v>
      </c>
      <c r="X468" s="22">
        <f t="shared" si="36"/>
        <v>117.79661016949153</v>
      </c>
      <c r="Y468" s="22" t="e">
        <f>X468-#REF!</f>
        <v>#REF!</v>
      </c>
    </row>
    <row r="469" spans="1:25" s="20" customFormat="1" ht="30" x14ac:dyDescent="0.25">
      <c r="A469" s="13"/>
      <c r="B469" s="10" t="s">
        <v>1105</v>
      </c>
      <c r="C469" s="36" t="s">
        <v>4</v>
      </c>
      <c r="D469" s="58" t="s">
        <v>1274</v>
      </c>
      <c r="E469" s="12"/>
      <c r="F469" s="48"/>
      <c r="G469" s="11">
        <v>44</v>
      </c>
      <c r="H469" s="4"/>
      <c r="I469" s="4"/>
      <c r="J469" s="11"/>
      <c r="K469" s="4"/>
      <c r="L469" s="4"/>
      <c r="M469" s="4"/>
      <c r="N469" s="4"/>
      <c r="O469" s="4"/>
      <c r="P469" s="4"/>
      <c r="Q469" s="11" t="e">
        <f>MIN(K469,M469,N469,O469,P469,J469,I469,H469,G469,F469,E469,#REF!,L469)</f>
        <v>#REF!</v>
      </c>
      <c r="R469" s="11" t="e">
        <f>Q469-#REF!</f>
        <v>#REF!</v>
      </c>
      <c r="S469" s="11" t="e">
        <f t="shared" si="35"/>
        <v>#REF!</v>
      </c>
      <c r="T469" s="4">
        <v>44</v>
      </c>
      <c r="U469" s="21" t="e">
        <f t="shared" si="34"/>
        <v>#REF!</v>
      </c>
      <c r="V469" s="12" t="s">
        <v>7</v>
      </c>
      <c r="W469" s="20">
        <f>COUNT(L469,M469,N469,F469,J469,I469,H469,G469,#REF!,E469,#REF!)</f>
        <v>1</v>
      </c>
      <c r="X469" s="22">
        <f t="shared" si="36"/>
        <v>44</v>
      </c>
      <c r="Y469" s="22" t="e">
        <f>X469-#REF!</f>
        <v>#REF!</v>
      </c>
    </row>
    <row r="470" spans="1:25" s="20" customFormat="1" x14ac:dyDescent="0.25">
      <c r="A470" s="32" t="s">
        <v>43</v>
      </c>
      <c r="B470" s="33" t="s">
        <v>261</v>
      </c>
      <c r="C470" s="36"/>
      <c r="D470" s="36"/>
      <c r="E470" s="12"/>
      <c r="F470" s="48"/>
      <c r="G470" s="11"/>
      <c r="H470" s="4"/>
      <c r="I470" s="4"/>
      <c r="J470" s="11"/>
      <c r="K470" s="4"/>
      <c r="L470" s="4"/>
      <c r="M470" s="4"/>
      <c r="N470" s="4"/>
      <c r="O470" s="4"/>
      <c r="P470" s="4"/>
      <c r="Q470" s="11" t="e">
        <f>MIN(K470,M470,N470,O470,P470,J470,I470,H470,G470,F470,E470,#REF!,L470)</f>
        <v>#REF!</v>
      </c>
      <c r="R470" s="11" t="e">
        <f>Q470-#REF!</f>
        <v>#REF!</v>
      </c>
      <c r="S470" s="11" t="e">
        <f t="shared" si="35"/>
        <v>#REF!</v>
      </c>
      <c r="T470" s="4"/>
      <c r="U470" s="21" t="e">
        <f t="shared" si="34"/>
        <v>#REF!</v>
      </c>
      <c r="V470" s="12" t="e">
        <f>T470-#REF!</f>
        <v>#REF!</v>
      </c>
      <c r="X470" s="22" t="e">
        <f t="shared" si="36"/>
        <v>#DIV/0!</v>
      </c>
      <c r="Y470" s="22" t="e">
        <f>X470-#REF!</f>
        <v>#DIV/0!</v>
      </c>
    </row>
    <row r="471" spans="1:25" s="20" customFormat="1" ht="30" x14ac:dyDescent="0.25">
      <c r="A471" s="13"/>
      <c r="B471" s="10" t="s">
        <v>262</v>
      </c>
      <c r="C471" s="36" t="s">
        <v>44</v>
      </c>
      <c r="D471" s="58" t="s">
        <v>1274</v>
      </c>
      <c r="E471" s="12"/>
      <c r="F471" s="48">
        <v>66508.474576271183</v>
      </c>
      <c r="G471" s="11"/>
      <c r="H471" s="4"/>
      <c r="I471" s="4"/>
      <c r="J471" s="11"/>
      <c r="K471" s="4"/>
      <c r="L471" s="4"/>
      <c r="M471" s="4"/>
      <c r="N471" s="4"/>
      <c r="O471" s="4"/>
      <c r="P471" s="4"/>
      <c r="Q471" s="11" t="e">
        <f>MIN(K471,M471,N471,O471,P471,J471,I471,H471,G471,F471,E471,#REF!,L471)</f>
        <v>#REF!</v>
      </c>
      <c r="R471" s="11" t="e">
        <f>Q471-#REF!</f>
        <v>#REF!</v>
      </c>
      <c r="S471" s="11" t="e">
        <f t="shared" si="35"/>
        <v>#REF!</v>
      </c>
      <c r="T471" s="11">
        <v>66508.474576271183</v>
      </c>
      <c r="U471" s="21" t="e">
        <f t="shared" si="34"/>
        <v>#REF!</v>
      </c>
      <c r="V471" s="9" t="s">
        <v>887</v>
      </c>
      <c r="W471" s="20">
        <f>COUNT(L471,M471,N471,F471,J471,I471,H471,G471,#REF!,E471,#REF!)</f>
        <v>1</v>
      </c>
      <c r="X471" s="22">
        <f t="shared" si="36"/>
        <v>66508.474576271183</v>
      </c>
      <c r="Y471" s="22" t="e">
        <f>X471-#REF!</f>
        <v>#REF!</v>
      </c>
    </row>
    <row r="472" spans="1:25" s="20" customFormat="1" ht="30" x14ac:dyDescent="0.25">
      <c r="A472" s="13"/>
      <c r="B472" s="10" t="s">
        <v>919</v>
      </c>
      <c r="C472" s="36" t="s">
        <v>4</v>
      </c>
      <c r="D472" s="58" t="s">
        <v>1274</v>
      </c>
      <c r="E472" s="12"/>
      <c r="F472" s="48"/>
      <c r="G472" s="11"/>
      <c r="H472" s="4"/>
      <c r="I472" s="4"/>
      <c r="J472" s="11"/>
      <c r="K472" s="4"/>
      <c r="L472" s="4"/>
      <c r="M472" s="4"/>
      <c r="N472" s="4"/>
      <c r="O472" s="4"/>
      <c r="P472" s="4"/>
      <c r="Q472" s="11" t="e">
        <f>MIN(K472,M472,N472,O472,P472,J472,I472,H472,G472,F472,E472,#REF!,L472)</f>
        <v>#REF!</v>
      </c>
      <c r="R472" s="11" t="e">
        <f>Q472-#REF!</f>
        <v>#REF!</v>
      </c>
      <c r="S472" s="11" t="e">
        <f t="shared" si="35"/>
        <v>#REF!</v>
      </c>
      <c r="T472" s="11">
        <v>166.27118644067795</v>
      </c>
      <c r="U472" s="21" t="e">
        <f t="shared" si="34"/>
        <v>#REF!</v>
      </c>
      <c r="V472" s="9" t="s">
        <v>84</v>
      </c>
      <c r="W472" s="20">
        <f>COUNT(L472,M472,N472,F472,J472,I472,H472,G472,#REF!,E472,#REF!)</f>
        <v>0</v>
      </c>
      <c r="X472" s="22" t="e">
        <f t="shared" si="36"/>
        <v>#DIV/0!</v>
      </c>
      <c r="Y472" s="22" t="e">
        <f>X472-#REF!</f>
        <v>#DIV/0!</v>
      </c>
    </row>
    <row r="473" spans="1:25" s="20" customFormat="1" ht="30" x14ac:dyDescent="0.25">
      <c r="A473" s="13"/>
      <c r="B473" s="10" t="s">
        <v>927</v>
      </c>
      <c r="C473" s="36" t="s">
        <v>4</v>
      </c>
      <c r="D473" s="58" t="s">
        <v>1274</v>
      </c>
      <c r="E473" s="12"/>
      <c r="F473" s="48"/>
      <c r="G473" s="11"/>
      <c r="H473" s="4"/>
      <c r="I473" s="4"/>
      <c r="J473" s="11"/>
      <c r="K473" s="4"/>
      <c r="L473" s="4"/>
      <c r="M473" s="4"/>
      <c r="N473" s="4"/>
      <c r="O473" s="4"/>
      <c r="P473" s="4"/>
      <c r="Q473" s="11" t="e">
        <f>MIN(K473,M473,N473,O473,P473,J473,I473,H473,G473,F473,E473,#REF!,L473)</f>
        <v>#REF!</v>
      </c>
      <c r="R473" s="11"/>
      <c r="S473" s="11"/>
      <c r="T473" s="11">
        <v>238.10033898305085</v>
      </c>
      <c r="U473" s="21" t="e">
        <f t="shared" si="34"/>
        <v>#REF!</v>
      </c>
      <c r="V473" s="9" t="s">
        <v>84</v>
      </c>
      <c r="X473" s="22"/>
      <c r="Y473" s="22"/>
    </row>
    <row r="474" spans="1:25" s="20" customFormat="1" ht="30" x14ac:dyDescent="0.25">
      <c r="A474" s="13"/>
      <c r="B474" s="10" t="s">
        <v>920</v>
      </c>
      <c r="C474" s="36" t="s">
        <v>4</v>
      </c>
      <c r="D474" s="58" t="s">
        <v>1274</v>
      </c>
      <c r="E474" s="12"/>
      <c r="F474" s="48"/>
      <c r="G474" s="11"/>
      <c r="H474" s="4"/>
      <c r="I474" s="4"/>
      <c r="J474" s="11"/>
      <c r="K474" s="4"/>
      <c r="L474" s="4"/>
      <c r="M474" s="4"/>
      <c r="N474" s="4"/>
      <c r="O474" s="4"/>
      <c r="P474" s="4"/>
      <c r="Q474" s="11" t="e">
        <f>MIN(K474,M474,N474,O474,P474,J474,I474,H474,G474,F474,E474,#REF!,L474)</f>
        <v>#REF!</v>
      </c>
      <c r="R474" s="11" t="e">
        <f>Q474-#REF!</f>
        <v>#REF!</v>
      </c>
      <c r="S474" s="11" t="e">
        <f t="shared" si="35"/>
        <v>#REF!</v>
      </c>
      <c r="T474" s="11">
        <v>54</v>
      </c>
      <c r="U474" s="21" t="e">
        <f t="shared" si="34"/>
        <v>#REF!</v>
      </c>
      <c r="V474" s="9" t="s">
        <v>84</v>
      </c>
      <c r="W474" s="20">
        <f>COUNT(L474,M474,N474,F474,J474,I474,H474,G474,#REF!,E474,#REF!)</f>
        <v>0</v>
      </c>
      <c r="X474" s="22" t="e">
        <f t="shared" ref="X474:X482" si="38">AVERAGE(N474,M474,L474,K474,J474,I474,H474,G474,F474)</f>
        <v>#DIV/0!</v>
      </c>
      <c r="Y474" s="22" t="e">
        <f>X474-#REF!</f>
        <v>#DIV/0!</v>
      </c>
    </row>
    <row r="475" spans="1:25" s="20" customFormat="1" ht="30" x14ac:dyDescent="0.25">
      <c r="A475" s="13"/>
      <c r="B475" s="10" t="s">
        <v>911</v>
      </c>
      <c r="C475" s="36" t="s">
        <v>4</v>
      </c>
      <c r="D475" s="58" t="s">
        <v>1274</v>
      </c>
      <c r="E475" s="12"/>
      <c r="F475" s="48"/>
      <c r="G475" s="11"/>
      <c r="H475" s="4"/>
      <c r="I475" s="4"/>
      <c r="J475" s="11"/>
      <c r="K475" s="4"/>
      <c r="L475" s="4"/>
      <c r="M475" s="4"/>
      <c r="N475" s="4"/>
      <c r="O475" s="4"/>
      <c r="P475" s="4"/>
      <c r="Q475" s="11" t="e">
        <f>MIN(K475,M475,N475,O475,P475,J475,I475,H475,G475,F475,E475,#REF!,L475)</f>
        <v>#REF!</v>
      </c>
      <c r="R475" s="11" t="e">
        <f>Q475-#REF!</f>
        <v>#REF!</v>
      </c>
      <c r="S475" s="11" t="e">
        <f t="shared" si="35"/>
        <v>#REF!</v>
      </c>
      <c r="T475" s="11">
        <v>146.31864406779661</v>
      </c>
      <c r="U475" s="21" t="e">
        <f t="shared" si="34"/>
        <v>#REF!</v>
      </c>
      <c r="V475" s="9" t="s">
        <v>84</v>
      </c>
      <c r="W475" s="20">
        <f>COUNT(L475,M475,N475,F475,J475,I475,H475,G475,#REF!,E475,#REF!)</f>
        <v>0</v>
      </c>
      <c r="X475" s="22" t="e">
        <f t="shared" si="38"/>
        <v>#DIV/0!</v>
      </c>
      <c r="Y475" s="22" t="e">
        <f>X475-#REF!</f>
        <v>#DIV/0!</v>
      </c>
    </row>
    <row r="476" spans="1:25" s="20" customFormat="1" ht="30" x14ac:dyDescent="0.25">
      <c r="A476" s="13"/>
      <c r="B476" s="10" t="s">
        <v>912</v>
      </c>
      <c r="C476" s="36" t="s">
        <v>4</v>
      </c>
      <c r="D476" s="58" t="s">
        <v>1274</v>
      </c>
      <c r="E476" s="12"/>
      <c r="F476" s="48"/>
      <c r="G476" s="11"/>
      <c r="H476" s="4"/>
      <c r="I476" s="4"/>
      <c r="J476" s="11"/>
      <c r="K476" s="4"/>
      <c r="L476" s="4"/>
      <c r="M476" s="4"/>
      <c r="N476" s="4"/>
      <c r="O476" s="4"/>
      <c r="P476" s="4"/>
      <c r="Q476" s="11" t="e">
        <f>MIN(K476,M476,N476,O476,P476,J476,I476,H476,G476,F476,E476,#REF!,L476)</f>
        <v>#REF!</v>
      </c>
      <c r="R476" s="11" t="e">
        <f>Q476-#REF!</f>
        <v>#REF!</v>
      </c>
      <c r="S476" s="11" t="e">
        <f t="shared" si="35"/>
        <v>#REF!</v>
      </c>
      <c r="T476" s="11">
        <v>132</v>
      </c>
      <c r="U476" s="21" t="e">
        <f t="shared" si="34"/>
        <v>#REF!</v>
      </c>
      <c r="V476" s="9" t="s">
        <v>84</v>
      </c>
      <c r="W476" s="20">
        <f>COUNT(L476,M476,N476,F476,J476,I476,H476,G476,#REF!,E476,#REF!)</f>
        <v>0</v>
      </c>
      <c r="X476" s="22" t="e">
        <f t="shared" si="38"/>
        <v>#DIV/0!</v>
      </c>
      <c r="Y476" s="22" t="e">
        <f>X476-#REF!</f>
        <v>#DIV/0!</v>
      </c>
    </row>
    <row r="477" spans="1:25" s="20" customFormat="1" ht="30" x14ac:dyDescent="0.25">
      <c r="A477" s="13"/>
      <c r="B477" s="10" t="s">
        <v>913</v>
      </c>
      <c r="C477" s="36" t="s">
        <v>45</v>
      </c>
      <c r="D477" s="58" t="s">
        <v>1274</v>
      </c>
      <c r="E477" s="12"/>
      <c r="F477" s="48"/>
      <c r="G477" s="11"/>
      <c r="H477" s="4"/>
      <c r="I477" s="4"/>
      <c r="J477" s="11"/>
      <c r="K477" s="4"/>
      <c r="L477" s="4"/>
      <c r="M477" s="4"/>
      <c r="N477" s="4"/>
      <c r="O477" s="4"/>
      <c r="P477" s="4"/>
      <c r="Q477" s="11" t="e">
        <f>MIN(K477,M477,N477,O477,P477,J477,I477,H477,G477,F477,E477,#REF!,L477)</f>
        <v>#REF!</v>
      </c>
      <c r="R477" s="11" t="e">
        <f>Q477-#REF!</f>
        <v>#REF!</v>
      </c>
      <c r="S477" s="11" t="e">
        <f t="shared" si="35"/>
        <v>#REF!</v>
      </c>
      <c r="T477" s="11">
        <v>139.66779661016949</v>
      </c>
      <c r="U477" s="21" t="e">
        <f t="shared" si="34"/>
        <v>#REF!</v>
      </c>
      <c r="V477" s="9" t="s">
        <v>84</v>
      </c>
      <c r="W477" s="20">
        <f>COUNT(L477,M477,N477,F477,J477,I477,H477,G477,#REF!,E477,#REF!)</f>
        <v>0</v>
      </c>
      <c r="X477" s="22" t="e">
        <f t="shared" si="38"/>
        <v>#DIV/0!</v>
      </c>
      <c r="Y477" s="22" t="e">
        <f>X477-#REF!</f>
        <v>#DIV/0!</v>
      </c>
    </row>
    <row r="478" spans="1:25" s="20" customFormat="1" ht="30" x14ac:dyDescent="0.25">
      <c r="A478" s="13"/>
      <c r="B478" s="10" t="s">
        <v>914</v>
      </c>
      <c r="C478" s="36" t="s">
        <v>46</v>
      </c>
      <c r="D478" s="58" t="s">
        <v>1274</v>
      </c>
      <c r="E478" s="12"/>
      <c r="F478" s="48"/>
      <c r="G478" s="11"/>
      <c r="H478" s="4"/>
      <c r="I478" s="4"/>
      <c r="J478" s="11"/>
      <c r="K478" s="4"/>
      <c r="L478" s="4"/>
      <c r="M478" s="4"/>
      <c r="N478" s="4"/>
      <c r="O478" s="4"/>
      <c r="P478" s="4"/>
      <c r="Q478" s="11" t="e">
        <f>MIN(K478,M478,N478,O478,P478,J478,I478,H478,G478,F478,E478,#REF!,L478)</f>
        <v>#REF!</v>
      </c>
      <c r="R478" s="11" t="e">
        <f>Q478-#REF!</f>
        <v>#REF!</v>
      </c>
      <c r="S478" s="11" t="e">
        <f t="shared" si="35"/>
        <v>#REF!</v>
      </c>
      <c r="T478" s="11">
        <v>94.800000000000011</v>
      </c>
      <c r="U478" s="21" t="e">
        <f t="shared" si="34"/>
        <v>#REF!</v>
      </c>
      <c r="V478" s="9" t="s">
        <v>84</v>
      </c>
      <c r="W478" s="20">
        <f>COUNT(L478,M478,N478,F478,J478,I478,H478,G478,#REF!,E478,#REF!)</f>
        <v>0</v>
      </c>
      <c r="X478" s="22" t="e">
        <f t="shared" si="38"/>
        <v>#DIV/0!</v>
      </c>
      <c r="Y478" s="22" t="e">
        <f>X478-#REF!</f>
        <v>#DIV/0!</v>
      </c>
    </row>
    <row r="479" spans="1:25" s="20" customFormat="1" ht="30" x14ac:dyDescent="0.25">
      <c r="A479" s="13"/>
      <c r="B479" s="10" t="s">
        <v>915</v>
      </c>
      <c r="C479" s="36" t="s">
        <v>46</v>
      </c>
      <c r="D479" s="58" t="s">
        <v>1274</v>
      </c>
      <c r="E479" s="12"/>
      <c r="F479" s="48"/>
      <c r="G479" s="11"/>
      <c r="H479" s="4"/>
      <c r="I479" s="4"/>
      <c r="J479" s="11"/>
      <c r="K479" s="4"/>
      <c r="L479" s="4"/>
      <c r="M479" s="4"/>
      <c r="N479" s="4"/>
      <c r="O479" s="4"/>
      <c r="P479" s="4"/>
      <c r="Q479" s="11" t="e">
        <f>MIN(K479,M479,N479,O479,P479,J479,I479,H479,G479,F479,E479,#REF!,L479)</f>
        <v>#REF!</v>
      </c>
      <c r="R479" s="11" t="e">
        <f>Q479-#REF!</f>
        <v>#REF!</v>
      </c>
      <c r="S479" s="11" t="e">
        <f t="shared" si="35"/>
        <v>#REF!</v>
      </c>
      <c r="T479" s="11">
        <v>199.52542372881354</v>
      </c>
      <c r="U479" s="21" t="e">
        <f t="shared" si="34"/>
        <v>#REF!</v>
      </c>
      <c r="V479" s="9" t="s">
        <v>84</v>
      </c>
      <c r="W479" s="20">
        <f>COUNT(L479,M479,N479,F479,J479,I479,H479,G479,#REF!,E479,#REF!)</f>
        <v>0</v>
      </c>
      <c r="X479" s="22" t="e">
        <f t="shared" si="38"/>
        <v>#DIV/0!</v>
      </c>
      <c r="Y479" s="22" t="e">
        <f>X479-#REF!</f>
        <v>#DIV/0!</v>
      </c>
    </row>
    <row r="480" spans="1:25" s="20" customFormat="1" ht="30" x14ac:dyDescent="0.25">
      <c r="A480" s="13"/>
      <c r="B480" s="10" t="s">
        <v>916</v>
      </c>
      <c r="C480" s="36" t="s">
        <v>4</v>
      </c>
      <c r="D480" s="58" t="s">
        <v>1274</v>
      </c>
      <c r="E480" s="12"/>
      <c r="F480" s="48"/>
      <c r="G480" s="11"/>
      <c r="H480" s="4"/>
      <c r="I480" s="4"/>
      <c r="J480" s="11"/>
      <c r="K480" s="4"/>
      <c r="L480" s="4"/>
      <c r="M480" s="4"/>
      <c r="N480" s="4"/>
      <c r="O480" s="4"/>
      <c r="P480" s="4"/>
      <c r="Q480" s="11" t="e">
        <f>MIN(K480,M480,N480,O480,P480,J480,I480,H480,G480,F480,E480,#REF!,L480)</f>
        <v>#REF!</v>
      </c>
      <c r="R480" s="11" t="e">
        <f>Q480-#REF!</f>
        <v>#REF!</v>
      </c>
      <c r="S480" s="11" t="e">
        <f t="shared" si="35"/>
        <v>#REF!</v>
      </c>
      <c r="T480" s="11">
        <v>1310.2169491525424</v>
      </c>
      <c r="U480" s="21" t="e">
        <f t="shared" si="34"/>
        <v>#REF!</v>
      </c>
      <c r="V480" s="9" t="s">
        <v>84</v>
      </c>
      <c r="W480" s="20">
        <f>COUNT(L480,M480,N480,F480,J480,I480,H480,G480,#REF!,E480,#REF!)</f>
        <v>0</v>
      </c>
      <c r="X480" s="22" t="e">
        <f t="shared" si="38"/>
        <v>#DIV/0!</v>
      </c>
      <c r="Y480" s="22" t="e">
        <f>X480-#REF!</f>
        <v>#DIV/0!</v>
      </c>
    </row>
    <row r="481" spans="1:25" s="20" customFormat="1" ht="30" x14ac:dyDescent="0.25">
      <c r="A481" s="13"/>
      <c r="B481" s="10" t="s">
        <v>917</v>
      </c>
      <c r="C481" s="36" t="s">
        <v>4</v>
      </c>
      <c r="D481" s="58" t="s">
        <v>1274</v>
      </c>
      <c r="E481" s="12"/>
      <c r="F481" s="48"/>
      <c r="G481" s="11"/>
      <c r="H481" s="4"/>
      <c r="I481" s="4"/>
      <c r="J481" s="11"/>
      <c r="K481" s="4"/>
      <c r="L481" s="4"/>
      <c r="M481" s="4"/>
      <c r="N481" s="4"/>
      <c r="O481" s="4"/>
      <c r="P481" s="4"/>
      <c r="Q481" s="11" t="e">
        <f>MIN(K481,M481,N481,O481,P481,J481,I481,H481,G481,F481,E481,#REF!,L481)</f>
        <v>#REF!</v>
      </c>
      <c r="R481" s="11" t="e">
        <f>Q481-#REF!</f>
        <v>#REF!</v>
      </c>
      <c r="S481" s="11" t="e">
        <f t="shared" si="35"/>
        <v>#REF!</v>
      </c>
      <c r="T481" s="11">
        <v>1182</v>
      </c>
      <c r="U481" s="21" t="e">
        <f t="shared" si="34"/>
        <v>#REF!</v>
      </c>
      <c r="V481" s="9" t="s">
        <v>84</v>
      </c>
      <c r="W481" s="20">
        <f>COUNT(L481,M481,N481,F481,J481,I481,H481,G481,#REF!,E481,#REF!)</f>
        <v>0</v>
      </c>
      <c r="X481" s="22" t="e">
        <f t="shared" si="38"/>
        <v>#DIV/0!</v>
      </c>
      <c r="Y481" s="22" t="e">
        <f>X481-#REF!</f>
        <v>#DIV/0!</v>
      </c>
    </row>
    <row r="482" spans="1:25" s="20" customFormat="1" ht="30" x14ac:dyDescent="0.25">
      <c r="A482" s="13"/>
      <c r="B482" s="10" t="s">
        <v>918</v>
      </c>
      <c r="C482" s="36" t="s">
        <v>4</v>
      </c>
      <c r="D482" s="58" t="s">
        <v>1274</v>
      </c>
      <c r="E482" s="12"/>
      <c r="F482" s="48"/>
      <c r="G482" s="11"/>
      <c r="H482" s="4"/>
      <c r="I482" s="4"/>
      <c r="J482" s="11"/>
      <c r="K482" s="4"/>
      <c r="L482" s="4"/>
      <c r="M482" s="4"/>
      <c r="N482" s="4"/>
      <c r="O482" s="4"/>
      <c r="P482" s="4"/>
      <c r="Q482" s="11" t="e">
        <f>MIN(K482,M482,N482,O482,P482,J482,I482,H482,G482,F482,E482,#REF!,L482)</f>
        <v>#REF!</v>
      </c>
      <c r="R482" s="11" t="e">
        <f>Q482-#REF!</f>
        <v>#REF!</v>
      </c>
      <c r="S482" s="11" t="e">
        <f t="shared" si="35"/>
        <v>#REF!</v>
      </c>
      <c r="T482" s="11">
        <v>1396.6779661016949</v>
      </c>
      <c r="U482" s="21" t="e">
        <f t="shared" si="34"/>
        <v>#REF!</v>
      </c>
      <c r="V482" s="9" t="s">
        <v>84</v>
      </c>
      <c r="W482" s="20">
        <f>COUNT(L482,M482,N482,F482,J482,I482,H482,G482,#REF!,E482,#REF!)</f>
        <v>0</v>
      </c>
      <c r="X482" s="22" t="e">
        <f t="shared" si="38"/>
        <v>#DIV/0!</v>
      </c>
      <c r="Y482" s="22" t="e">
        <f>X482-#REF!</f>
        <v>#DIV/0!</v>
      </c>
    </row>
    <row r="483" spans="1:25" s="20" customFormat="1" ht="30" x14ac:dyDescent="0.25">
      <c r="A483" s="13"/>
      <c r="B483" s="10" t="s">
        <v>926</v>
      </c>
      <c r="C483" s="36" t="s">
        <v>4</v>
      </c>
      <c r="D483" s="58" t="s">
        <v>1274</v>
      </c>
      <c r="E483" s="12"/>
      <c r="F483" s="48"/>
      <c r="G483" s="11"/>
      <c r="H483" s="4"/>
      <c r="I483" s="4"/>
      <c r="J483" s="11"/>
      <c r="K483" s="4"/>
      <c r="L483" s="4"/>
      <c r="M483" s="4"/>
      <c r="N483" s="4"/>
      <c r="O483" s="4"/>
      <c r="P483" s="4"/>
      <c r="Q483" s="11" t="e">
        <f>MIN(K483,M483,N483,O483,P483,J483,I483,H483,G483,F483,E483,#REF!,L483)</f>
        <v>#REF!</v>
      </c>
      <c r="R483" s="11"/>
      <c r="S483" s="11"/>
      <c r="T483" s="11">
        <v>1064.1355932203389</v>
      </c>
      <c r="U483" s="21" t="e">
        <f t="shared" si="34"/>
        <v>#REF!</v>
      </c>
      <c r="V483" s="9" t="s">
        <v>84</v>
      </c>
      <c r="X483" s="22"/>
      <c r="Y483" s="22"/>
    </row>
    <row r="484" spans="1:25" s="20" customFormat="1" ht="30" x14ac:dyDescent="0.25">
      <c r="A484" s="13"/>
      <c r="B484" s="10" t="s">
        <v>924</v>
      </c>
      <c r="C484" s="36" t="s">
        <v>4</v>
      </c>
      <c r="D484" s="58" t="s">
        <v>1274</v>
      </c>
      <c r="E484" s="12"/>
      <c r="F484" s="48"/>
      <c r="G484" s="11"/>
      <c r="H484" s="4"/>
      <c r="I484" s="4"/>
      <c r="J484" s="11"/>
      <c r="K484" s="4"/>
      <c r="L484" s="4"/>
      <c r="M484" s="4"/>
      <c r="N484" s="4"/>
      <c r="O484" s="4"/>
      <c r="P484" s="4"/>
      <c r="Q484" s="11" t="e">
        <f>MIN(K484,M484,N484,O484,P484,J484,I484,H484,G484,F484,E484,#REF!,L484)</f>
        <v>#REF!</v>
      </c>
      <c r="R484" s="11" t="e">
        <f>Q484-#REF!</f>
        <v>#REF!</v>
      </c>
      <c r="S484" s="11" t="e">
        <f t="shared" si="35"/>
        <v>#REF!</v>
      </c>
      <c r="T484" s="11">
        <v>971.02372881355927</v>
      </c>
      <c r="U484" s="21" t="e">
        <f t="shared" si="34"/>
        <v>#REF!</v>
      </c>
      <c r="V484" s="9" t="s">
        <v>84</v>
      </c>
      <c r="W484" s="20">
        <f>COUNT(L484,M484,N484,F484,J484,I484,H484,G484,#REF!,E484,#REF!)</f>
        <v>0</v>
      </c>
      <c r="X484" s="22" t="e">
        <f>AVERAGE(N484,M484,L484,K484,J484,I484,H484,G484,F484)</f>
        <v>#DIV/0!</v>
      </c>
      <c r="Y484" s="22" t="e">
        <f>X484-#REF!</f>
        <v>#DIV/0!</v>
      </c>
    </row>
    <row r="485" spans="1:25" s="20" customFormat="1" ht="30" x14ac:dyDescent="0.25">
      <c r="A485" s="13"/>
      <c r="B485" s="10" t="s">
        <v>925</v>
      </c>
      <c r="C485" s="36" t="s">
        <v>4</v>
      </c>
      <c r="D485" s="58" t="s">
        <v>1274</v>
      </c>
      <c r="E485" s="12"/>
      <c r="F485" s="48"/>
      <c r="G485" s="11"/>
      <c r="H485" s="4"/>
      <c r="I485" s="4"/>
      <c r="J485" s="11"/>
      <c r="K485" s="4"/>
      <c r="L485" s="4"/>
      <c r="M485" s="4"/>
      <c r="N485" s="4"/>
      <c r="O485" s="4"/>
      <c r="P485" s="4"/>
      <c r="Q485" s="11" t="e">
        <f>MIN(K485,M485,N485,O485,P485,J485,I485,H485,G485,F485,E485,#REF!,L485)</f>
        <v>#REF!</v>
      </c>
      <c r="R485" s="11" t="e">
        <f>Q485-#REF!</f>
        <v>#REF!</v>
      </c>
      <c r="S485" s="11" t="e">
        <f t="shared" si="35"/>
        <v>#REF!</v>
      </c>
      <c r="T485" s="11">
        <v>876</v>
      </c>
      <c r="U485" s="21" t="e">
        <f t="shared" si="34"/>
        <v>#REF!</v>
      </c>
      <c r="V485" s="9" t="s">
        <v>84</v>
      </c>
      <c r="W485" s="20">
        <f>COUNT(L485,M485,N485,F485,J485,I485,H485,G485,#REF!,E485,#REF!)</f>
        <v>0</v>
      </c>
      <c r="X485" s="22" t="e">
        <f>AVERAGE(N485,M485,L485,K485,J485,I485,H485,G485,F485)</f>
        <v>#DIV/0!</v>
      </c>
      <c r="Y485" s="22" t="e">
        <f>X485-#REF!</f>
        <v>#DIV/0!</v>
      </c>
    </row>
    <row r="486" spans="1:25" s="20" customFormat="1" ht="30" x14ac:dyDescent="0.25">
      <c r="A486" s="13"/>
      <c r="B486" s="10" t="s">
        <v>921</v>
      </c>
      <c r="C486" s="36" t="s">
        <v>4</v>
      </c>
      <c r="D486" s="58" t="s">
        <v>1274</v>
      </c>
      <c r="E486" s="12"/>
      <c r="F486" s="48"/>
      <c r="G486" s="11"/>
      <c r="H486" s="4"/>
      <c r="I486" s="4"/>
      <c r="J486" s="11"/>
      <c r="K486" s="4"/>
      <c r="L486" s="4"/>
      <c r="M486" s="4"/>
      <c r="N486" s="4"/>
      <c r="O486" s="4"/>
      <c r="P486" s="4"/>
      <c r="Q486" s="11" t="e">
        <f>MIN(K486,M486,N486,O486,P486,J486,I486,H486,G486,F486,E486,#REF!,L486)</f>
        <v>#REF!</v>
      </c>
      <c r="R486" s="11" t="e">
        <f>Q486-#REF!</f>
        <v>#REF!</v>
      </c>
      <c r="S486" s="11" t="e">
        <f t="shared" si="35"/>
        <v>#REF!</v>
      </c>
      <c r="T486" s="11">
        <v>1060.8101694915254</v>
      </c>
      <c r="U486" s="21" t="e">
        <f t="shared" si="34"/>
        <v>#REF!</v>
      </c>
      <c r="V486" s="9" t="s">
        <v>84</v>
      </c>
      <c r="W486" s="20">
        <f>COUNT(L486,M486,N486,F486,J486,I486,H486,G486,#REF!,E486,#REF!)</f>
        <v>0</v>
      </c>
      <c r="X486" s="22" t="e">
        <f>AVERAGE(N486,M486,L486,K486,J486,I486,H486,G486,F486)</f>
        <v>#DIV/0!</v>
      </c>
      <c r="Y486" s="22" t="e">
        <f>X486-#REF!</f>
        <v>#DIV/0!</v>
      </c>
    </row>
    <row r="487" spans="1:25" s="20" customFormat="1" ht="30" x14ac:dyDescent="0.25">
      <c r="A487" s="13"/>
      <c r="B487" s="10" t="s">
        <v>922</v>
      </c>
      <c r="C487" s="36" t="s">
        <v>4</v>
      </c>
      <c r="D487" s="58" t="s">
        <v>1274</v>
      </c>
      <c r="E487" s="12"/>
      <c r="F487" s="48"/>
      <c r="G487" s="11"/>
      <c r="H487" s="4"/>
      <c r="I487" s="4"/>
      <c r="J487" s="11"/>
      <c r="K487" s="4"/>
      <c r="L487" s="4"/>
      <c r="M487" s="4"/>
      <c r="N487" s="4"/>
      <c r="O487" s="4"/>
      <c r="P487" s="4"/>
      <c r="Q487" s="11" t="e">
        <f>MIN(K487,M487,N487,O487,P487,J487,I487,H487,G487,F487,E487,#REF!,L487)</f>
        <v>#REF!</v>
      </c>
      <c r="R487" s="11"/>
      <c r="S487" s="11"/>
      <c r="T487" s="11">
        <v>904.51525423728799</v>
      </c>
      <c r="U487" s="21" t="e">
        <f t="shared" si="34"/>
        <v>#REF!</v>
      </c>
      <c r="V487" s="9" t="s">
        <v>84</v>
      </c>
      <c r="X487" s="22"/>
      <c r="Y487" s="22"/>
    </row>
    <row r="488" spans="1:25" s="20" customFormat="1" ht="30" x14ac:dyDescent="0.25">
      <c r="A488" s="13"/>
      <c r="B488" s="10" t="s">
        <v>923</v>
      </c>
      <c r="C488" s="36" t="s">
        <v>4</v>
      </c>
      <c r="D488" s="58" t="s">
        <v>1274</v>
      </c>
      <c r="E488" s="12"/>
      <c r="F488" s="48"/>
      <c r="G488" s="11"/>
      <c r="H488" s="4"/>
      <c r="I488" s="4"/>
      <c r="J488" s="11"/>
      <c r="K488" s="4"/>
      <c r="L488" s="4"/>
      <c r="M488" s="4"/>
      <c r="N488" s="4"/>
      <c r="O488" s="4"/>
      <c r="P488" s="4"/>
      <c r="Q488" s="11" t="e">
        <f>MIN(K488,M488,N488,O488,P488,J488,I488,H488,G488,F488,E488,#REF!,L488)</f>
        <v>#REF!</v>
      </c>
      <c r="R488" s="11" t="e">
        <f>Q488-#REF!</f>
        <v>#REF!</v>
      </c>
      <c r="S488" s="11" t="e">
        <f t="shared" si="35"/>
        <v>#REF!</v>
      </c>
      <c r="T488" s="11">
        <v>816</v>
      </c>
      <c r="U488" s="21" t="e">
        <f t="shared" si="34"/>
        <v>#REF!</v>
      </c>
      <c r="V488" s="9" t="s">
        <v>84</v>
      </c>
      <c r="W488" s="20">
        <f>COUNT(L488,M488,N488,F488,J488,I488,H488,G488,#REF!,E488,#REF!)</f>
        <v>0</v>
      </c>
      <c r="X488" s="22" t="e">
        <f t="shared" ref="X488:X502" si="39">AVERAGE(N488,M488,L488,K488,J488,I488,H488,G488,F488)</f>
        <v>#DIV/0!</v>
      </c>
      <c r="Y488" s="22" t="e">
        <f>X488-#REF!</f>
        <v>#DIV/0!</v>
      </c>
    </row>
    <row r="489" spans="1:25" s="20" customFormat="1" ht="30" x14ac:dyDescent="0.25">
      <c r="A489" s="13"/>
      <c r="B489" s="10" t="s">
        <v>928</v>
      </c>
      <c r="C489" s="36" t="s">
        <v>4</v>
      </c>
      <c r="D489" s="58" t="s">
        <v>1274</v>
      </c>
      <c r="E489" s="12"/>
      <c r="F489" s="48"/>
      <c r="G489" s="11"/>
      <c r="H489" s="4"/>
      <c r="I489" s="4"/>
      <c r="J489" s="11"/>
      <c r="K489" s="4"/>
      <c r="L489" s="4"/>
      <c r="M489" s="4"/>
      <c r="N489" s="4"/>
      <c r="O489" s="4"/>
      <c r="P489" s="4"/>
      <c r="Q489" s="11" t="e">
        <f>MIN(K489,M489,N489,O489,P489,J489,I489,H489,G489,F489,E489,#REF!,L489)</f>
        <v>#REF!</v>
      </c>
      <c r="R489" s="11" t="e">
        <f>Q489-#REF!</f>
        <v>#REF!</v>
      </c>
      <c r="S489" s="11" t="e">
        <f t="shared" si="35"/>
        <v>#REF!</v>
      </c>
      <c r="T489" s="11">
        <v>4405.5213559322028</v>
      </c>
      <c r="U489" s="21" t="e">
        <f t="shared" si="34"/>
        <v>#REF!</v>
      </c>
      <c r="V489" s="9" t="s">
        <v>84</v>
      </c>
      <c r="W489" s="20">
        <f>COUNT(L489,M489,N489,F489,J489,I489,H489,G489,#REF!,E489,#REF!)</f>
        <v>0</v>
      </c>
      <c r="X489" s="22" t="e">
        <f t="shared" si="39"/>
        <v>#DIV/0!</v>
      </c>
      <c r="Y489" s="22" t="e">
        <f>X489-#REF!</f>
        <v>#DIV/0!</v>
      </c>
    </row>
    <row r="490" spans="1:25" s="20" customFormat="1" ht="30" x14ac:dyDescent="0.25">
      <c r="A490" s="13"/>
      <c r="B490" s="10" t="s">
        <v>929</v>
      </c>
      <c r="C490" s="36" t="s">
        <v>4</v>
      </c>
      <c r="D490" s="58" t="s">
        <v>1274</v>
      </c>
      <c r="E490" s="12"/>
      <c r="F490" s="48"/>
      <c r="G490" s="11"/>
      <c r="H490" s="4"/>
      <c r="I490" s="4"/>
      <c r="J490" s="11"/>
      <c r="K490" s="4"/>
      <c r="L490" s="4"/>
      <c r="M490" s="4"/>
      <c r="N490" s="4"/>
      <c r="O490" s="4"/>
      <c r="P490" s="4"/>
      <c r="Q490" s="11" t="e">
        <f>MIN(K490,M490,N490,O490,P490,J490,I490,H490,G490,F490,E490,#REF!,L490)</f>
        <v>#REF!</v>
      </c>
      <c r="R490" s="11" t="e">
        <f>Q490-#REF!</f>
        <v>#REF!</v>
      </c>
      <c r="S490" s="11" t="e">
        <f t="shared" si="35"/>
        <v>#REF!</v>
      </c>
      <c r="T490" s="11">
        <v>3974.3999999999996</v>
      </c>
      <c r="U490" s="21" t="e">
        <f t="shared" si="34"/>
        <v>#REF!</v>
      </c>
      <c r="V490" s="9" t="s">
        <v>84</v>
      </c>
      <c r="W490" s="20">
        <f>COUNT(L490,M490,N490,F490,J490,I490,H490,G490,#REF!,E490,#REF!)</f>
        <v>0</v>
      </c>
      <c r="X490" s="22" t="e">
        <f t="shared" si="39"/>
        <v>#DIV/0!</v>
      </c>
      <c r="Y490" s="22" t="e">
        <f>X490-#REF!</f>
        <v>#DIV/0!</v>
      </c>
    </row>
    <row r="491" spans="1:25" s="20" customFormat="1" ht="30" x14ac:dyDescent="0.25">
      <c r="A491" s="13"/>
      <c r="B491" s="10" t="s">
        <v>936</v>
      </c>
      <c r="C491" s="36" t="s">
        <v>4</v>
      </c>
      <c r="D491" s="58" t="s">
        <v>1274</v>
      </c>
      <c r="E491" s="12"/>
      <c r="F491" s="48"/>
      <c r="G491" s="11"/>
      <c r="H491" s="4"/>
      <c r="I491" s="4"/>
      <c r="J491" s="11"/>
      <c r="K491" s="4"/>
      <c r="L491" s="4"/>
      <c r="M491" s="4"/>
      <c r="N491" s="4"/>
      <c r="O491" s="4"/>
      <c r="P491" s="4"/>
      <c r="Q491" s="11" t="e">
        <f>MIN(K491,M491,N491,O491,P491,J491,I491,H491,G491,F491,E491,#REF!,L491)</f>
        <v>#REF!</v>
      </c>
      <c r="R491" s="11" t="e">
        <f>Q491-#REF!</f>
        <v>#REF!</v>
      </c>
      <c r="S491" s="11" t="e">
        <f t="shared" si="35"/>
        <v>#REF!</v>
      </c>
      <c r="T491" s="11">
        <v>1872.8786440677964</v>
      </c>
      <c r="U491" s="21" t="e">
        <f t="shared" si="34"/>
        <v>#REF!</v>
      </c>
      <c r="V491" s="9" t="s">
        <v>84</v>
      </c>
      <c r="W491" s="20">
        <f>COUNT(L491,M491,N491,F491,J491,I491,H491,G491,#REF!,E491,#REF!)</f>
        <v>0</v>
      </c>
      <c r="X491" s="22" t="e">
        <f t="shared" si="39"/>
        <v>#DIV/0!</v>
      </c>
      <c r="Y491" s="22" t="e">
        <f>X491-#REF!</f>
        <v>#DIV/0!</v>
      </c>
    </row>
    <row r="492" spans="1:25" s="20" customFormat="1" ht="30" x14ac:dyDescent="0.25">
      <c r="A492" s="13"/>
      <c r="B492" s="10" t="s">
        <v>937</v>
      </c>
      <c r="C492" s="36" t="s">
        <v>4</v>
      </c>
      <c r="D492" s="58" t="s">
        <v>1274</v>
      </c>
      <c r="E492" s="12"/>
      <c r="F492" s="48"/>
      <c r="G492" s="11"/>
      <c r="H492" s="4"/>
      <c r="I492" s="4"/>
      <c r="J492" s="11"/>
      <c r="K492" s="4"/>
      <c r="L492" s="4"/>
      <c r="M492" s="4"/>
      <c r="N492" s="4"/>
      <c r="O492" s="4"/>
      <c r="P492" s="4"/>
      <c r="Q492" s="11" t="e">
        <f>MIN(K492,M492,N492,O492,P492,J492,I492,H492,G492,F492,E492,#REF!,L492)</f>
        <v>#REF!</v>
      </c>
      <c r="R492" s="11" t="e">
        <f>Q492-#REF!</f>
        <v>#REF!</v>
      </c>
      <c r="S492" s="11" t="e">
        <f t="shared" si="35"/>
        <v>#REF!</v>
      </c>
      <c r="T492" s="11">
        <v>1689.6</v>
      </c>
      <c r="U492" s="21" t="e">
        <f t="shared" si="34"/>
        <v>#REF!</v>
      </c>
      <c r="V492" s="9" t="s">
        <v>84</v>
      </c>
      <c r="W492" s="20">
        <f>COUNT(L492,M492,N492,F492,J492,I492,H492,G492,#REF!,E492,#REF!)</f>
        <v>0</v>
      </c>
      <c r="X492" s="22" t="e">
        <f t="shared" si="39"/>
        <v>#DIV/0!</v>
      </c>
      <c r="Y492" s="22" t="e">
        <f>X492-#REF!</f>
        <v>#DIV/0!</v>
      </c>
    </row>
    <row r="493" spans="1:25" s="20" customFormat="1" ht="30" x14ac:dyDescent="0.25">
      <c r="A493" s="13"/>
      <c r="B493" s="10" t="s">
        <v>930</v>
      </c>
      <c r="C493" s="36" t="s">
        <v>4</v>
      </c>
      <c r="D493" s="58" t="s">
        <v>1274</v>
      </c>
      <c r="E493" s="12"/>
      <c r="F493" s="48"/>
      <c r="G493" s="11"/>
      <c r="H493" s="4"/>
      <c r="I493" s="4"/>
      <c r="J493" s="11"/>
      <c r="K493" s="4"/>
      <c r="L493" s="4"/>
      <c r="M493" s="4"/>
      <c r="N493" s="4"/>
      <c r="O493" s="4"/>
      <c r="P493" s="4"/>
      <c r="Q493" s="11" t="e">
        <f>MIN(K493,M493,N493,O493,P493,J493,I493,H493,G493,F493,E493,#REF!,L493)</f>
        <v>#REF!</v>
      </c>
      <c r="R493" s="11" t="e">
        <f>Q493-#REF!</f>
        <v>#REF!</v>
      </c>
      <c r="S493" s="11" t="e">
        <f t="shared" si="35"/>
        <v>#REF!</v>
      </c>
      <c r="T493" s="11">
        <v>4336.6850847457617</v>
      </c>
      <c r="U493" s="21" t="e">
        <f t="shared" si="34"/>
        <v>#REF!</v>
      </c>
      <c r="V493" s="9" t="s">
        <v>84</v>
      </c>
      <c r="W493" s="20">
        <f>COUNT(L493,M493,N493,F493,J493,I493,H493,G493,#REF!,E493,#REF!)</f>
        <v>0</v>
      </c>
      <c r="X493" s="22" t="e">
        <f t="shared" si="39"/>
        <v>#DIV/0!</v>
      </c>
      <c r="Y493" s="22" t="e">
        <f>X493-#REF!</f>
        <v>#DIV/0!</v>
      </c>
    </row>
    <row r="494" spans="1:25" s="20" customFormat="1" ht="30" x14ac:dyDescent="0.25">
      <c r="A494" s="13"/>
      <c r="B494" s="10" t="s">
        <v>931</v>
      </c>
      <c r="C494" s="36" t="s">
        <v>4</v>
      </c>
      <c r="D494" s="58" t="s">
        <v>1274</v>
      </c>
      <c r="E494" s="12"/>
      <c r="F494" s="48"/>
      <c r="G494" s="11"/>
      <c r="H494" s="4"/>
      <c r="I494" s="4"/>
      <c r="J494" s="11"/>
      <c r="K494" s="4"/>
      <c r="L494" s="4"/>
      <c r="M494" s="4"/>
      <c r="N494" s="4"/>
      <c r="O494" s="4"/>
      <c r="P494" s="4"/>
      <c r="Q494" s="11" t="e">
        <f>MIN(K494,M494,N494,O494,P494,J494,I494,H494,G494,F494,E494,#REF!,L494)</f>
        <v>#REF!</v>
      </c>
      <c r="R494" s="11" t="e">
        <f>Q494-#REF!</f>
        <v>#REF!</v>
      </c>
      <c r="S494" s="11" t="e">
        <f t="shared" si="35"/>
        <v>#REF!</v>
      </c>
      <c r="T494" s="11">
        <v>3028.7959322033898</v>
      </c>
      <c r="U494" s="21" t="e">
        <f t="shared" si="34"/>
        <v>#REF!</v>
      </c>
      <c r="V494" s="9" t="s">
        <v>84</v>
      </c>
      <c r="W494" s="20">
        <f>COUNT(L494,M494,N494,F494,J494,I494,H494,G494,#REF!,E494,#REF!)</f>
        <v>0</v>
      </c>
      <c r="X494" s="22" t="e">
        <f t="shared" si="39"/>
        <v>#DIV/0!</v>
      </c>
      <c r="Y494" s="22" t="e">
        <f>X494-#REF!</f>
        <v>#DIV/0!</v>
      </c>
    </row>
    <row r="495" spans="1:25" s="20" customFormat="1" ht="30" x14ac:dyDescent="0.25">
      <c r="A495" s="13"/>
      <c r="B495" s="10" t="s">
        <v>932</v>
      </c>
      <c r="C495" s="36" t="s">
        <v>4</v>
      </c>
      <c r="D495" s="58" t="s">
        <v>1274</v>
      </c>
      <c r="E495" s="12"/>
      <c r="F495" s="48"/>
      <c r="G495" s="11"/>
      <c r="H495" s="4"/>
      <c r="I495" s="4"/>
      <c r="J495" s="11"/>
      <c r="K495" s="4"/>
      <c r="L495" s="4"/>
      <c r="M495" s="4"/>
      <c r="N495" s="4"/>
      <c r="O495" s="4"/>
      <c r="P495" s="4"/>
      <c r="Q495" s="11" t="e">
        <f>MIN(K495,M495,N495,O495,P495,J495,I495,H495,G495,F495,E495,#REF!,L495)</f>
        <v>#REF!</v>
      </c>
      <c r="R495" s="11" t="e">
        <f>Q495-#REF!</f>
        <v>#REF!</v>
      </c>
      <c r="S495" s="11" t="e">
        <f t="shared" si="35"/>
        <v>#REF!</v>
      </c>
      <c r="T495" s="11">
        <v>1789.7430508474574</v>
      </c>
      <c r="U495" s="21" t="e">
        <f t="shared" si="34"/>
        <v>#REF!</v>
      </c>
      <c r="V495" s="9" t="s">
        <v>84</v>
      </c>
      <c r="W495" s="20">
        <f>COUNT(L495,M495,N495,F495,J495,I495,H495,G495,#REF!,E495,#REF!)</f>
        <v>0</v>
      </c>
      <c r="X495" s="22" t="e">
        <f t="shared" si="39"/>
        <v>#DIV/0!</v>
      </c>
      <c r="Y495" s="22" t="e">
        <f>X495-#REF!</f>
        <v>#DIV/0!</v>
      </c>
    </row>
    <row r="496" spans="1:25" s="20" customFormat="1" ht="30" x14ac:dyDescent="0.25">
      <c r="A496" s="13"/>
      <c r="B496" s="10" t="s">
        <v>933</v>
      </c>
      <c r="C496" s="36" t="s">
        <v>4</v>
      </c>
      <c r="D496" s="58" t="s">
        <v>1274</v>
      </c>
      <c r="E496" s="12"/>
      <c r="F496" s="48"/>
      <c r="G496" s="11"/>
      <c r="H496" s="4"/>
      <c r="I496" s="4"/>
      <c r="J496" s="11"/>
      <c r="K496" s="4"/>
      <c r="L496" s="4"/>
      <c r="M496" s="4"/>
      <c r="N496" s="4"/>
      <c r="O496" s="4"/>
      <c r="P496" s="4"/>
      <c r="Q496" s="11" t="e">
        <f>MIN(K496,M496,N496,O496,P496,J496,I496,H496,G496,F496,E496,#REF!,L496)</f>
        <v>#REF!</v>
      </c>
      <c r="R496" s="11" t="e">
        <f>Q496-#REF!</f>
        <v>#REF!</v>
      </c>
      <c r="S496" s="11" t="e">
        <f t="shared" si="35"/>
        <v>#REF!</v>
      </c>
      <c r="T496" s="11">
        <v>1789.7430508474574</v>
      </c>
      <c r="U496" s="21" t="e">
        <f t="shared" si="34"/>
        <v>#REF!</v>
      </c>
      <c r="V496" s="9" t="s">
        <v>84</v>
      </c>
      <c r="W496" s="20">
        <f>COUNT(L496,M496,N496,F496,J496,I496,H496,G496,#REF!,E496,#REF!)</f>
        <v>0</v>
      </c>
      <c r="X496" s="22" t="e">
        <f t="shared" si="39"/>
        <v>#DIV/0!</v>
      </c>
      <c r="Y496" s="22" t="e">
        <f>X496-#REF!</f>
        <v>#DIV/0!</v>
      </c>
    </row>
    <row r="497" spans="1:25" s="20" customFormat="1" ht="30" x14ac:dyDescent="0.25">
      <c r="A497" s="13"/>
      <c r="B497" s="10" t="s">
        <v>943</v>
      </c>
      <c r="C497" s="36" t="s">
        <v>4</v>
      </c>
      <c r="D497" s="58" t="s">
        <v>1274</v>
      </c>
      <c r="E497" s="12"/>
      <c r="F497" s="48"/>
      <c r="G497" s="11"/>
      <c r="H497" s="4"/>
      <c r="I497" s="4"/>
      <c r="J497" s="11"/>
      <c r="K497" s="4"/>
      <c r="L497" s="4"/>
      <c r="M497" s="4"/>
      <c r="N497" s="4"/>
      <c r="O497" s="4"/>
      <c r="P497" s="4"/>
      <c r="Q497" s="11" t="e">
        <f>MIN(K497,M497,N497,O497,P497,J497,I497,H497,G497,F497,E497,#REF!,L497)</f>
        <v>#REF!</v>
      </c>
      <c r="R497" s="11" t="e">
        <f>Q497-#REF!</f>
        <v>#REF!</v>
      </c>
      <c r="S497" s="11" t="e">
        <f t="shared" si="35"/>
        <v>#REF!</v>
      </c>
      <c r="T497" s="11">
        <v>2746.7999999999997</v>
      </c>
      <c r="U497" s="21" t="e">
        <f t="shared" si="34"/>
        <v>#REF!</v>
      </c>
      <c r="V497" s="9" t="s">
        <v>84</v>
      </c>
      <c r="W497" s="20">
        <f>COUNT(L497,M497,N497,F497,J497,I497,H497,G497,#REF!,E497,#REF!)</f>
        <v>0</v>
      </c>
      <c r="X497" s="22" t="e">
        <f t="shared" si="39"/>
        <v>#DIV/0!</v>
      </c>
      <c r="Y497" s="22" t="e">
        <f>X497-#REF!</f>
        <v>#DIV/0!</v>
      </c>
    </row>
    <row r="498" spans="1:25" s="20" customFormat="1" ht="30" x14ac:dyDescent="0.25">
      <c r="A498" s="13"/>
      <c r="B498" s="10" t="s">
        <v>944</v>
      </c>
      <c r="C498" s="36" t="s">
        <v>4</v>
      </c>
      <c r="D498" s="58" t="s">
        <v>1274</v>
      </c>
      <c r="E498" s="12"/>
      <c r="F498" s="48"/>
      <c r="G498" s="11"/>
      <c r="H498" s="4"/>
      <c r="I498" s="4"/>
      <c r="J498" s="11"/>
      <c r="K498" s="4"/>
      <c r="L498" s="4"/>
      <c r="M498" s="4"/>
      <c r="N498" s="4"/>
      <c r="O498" s="4"/>
      <c r="P498" s="4"/>
      <c r="Q498" s="11" t="e">
        <f>MIN(K498,M498,N498,O498,P498,J498,I498,H498,G498,F498,E498,#REF!,L498)</f>
        <v>#REF!</v>
      </c>
      <c r="R498" s="11" t="e">
        <f>Q498-#REF!</f>
        <v>#REF!</v>
      </c>
      <c r="S498" s="11" t="e">
        <f t="shared" si="35"/>
        <v>#REF!</v>
      </c>
      <c r="T498" s="11">
        <v>2478</v>
      </c>
      <c r="U498" s="21" t="e">
        <f t="shared" si="34"/>
        <v>#REF!</v>
      </c>
      <c r="V498" s="9" t="s">
        <v>84</v>
      </c>
      <c r="W498" s="20">
        <f>COUNT(L498,M498,N498,F498,J498,I498,H498,G498,#REF!,E498,#REF!)</f>
        <v>0</v>
      </c>
      <c r="X498" s="22" t="e">
        <f t="shared" si="39"/>
        <v>#DIV/0!</v>
      </c>
      <c r="Y498" s="22" t="e">
        <f>X498-#REF!</f>
        <v>#DIV/0!</v>
      </c>
    </row>
    <row r="499" spans="1:25" s="20" customFormat="1" ht="30" x14ac:dyDescent="0.25">
      <c r="A499" s="13"/>
      <c r="B499" s="10" t="s">
        <v>945</v>
      </c>
      <c r="C499" s="36" t="s">
        <v>4</v>
      </c>
      <c r="D499" s="58" t="s">
        <v>1274</v>
      </c>
      <c r="E499" s="12"/>
      <c r="F499" s="48"/>
      <c r="G499" s="11"/>
      <c r="H499" s="4"/>
      <c r="I499" s="4"/>
      <c r="J499" s="11"/>
      <c r="K499" s="4"/>
      <c r="L499" s="4"/>
      <c r="M499" s="4"/>
      <c r="N499" s="4"/>
      <c r="O499" s="4"/>
      <c r="P499" s="4"/>
      <c r="Q499" s="11" t="e">
        <f>MIN(K499,M499,N499,O499,P499,J499,I499,H499,G499,F499,E499,#REF!,L499)</f>
        <v>#REF!</v>
      </c>
      <c r="R499" s="11" t="e">
        <f>Q499-#REF!</f>
        <v>#REF!</v>
      </c>
      <c r="S499" s="11" t="e">
        <f t="shared" si="35"/>
        <v>#REF!</v>
      </c>
      <c r="T499" s="11">
        <v>3500.3410169491526</v>
      </c>
      <c r="U499" s="21" t="e">
        <f t="shared" si="34"/>
        <v>#REF!</v>
      </c>
      <c r="V499" s="9" t="s">
        <v>84</v>
      </c>
      <c r="W499" s="20">
        <f>COUNT(L499,M499,N499,F499,J499,I499,H499,G499,#REF!,E499,#REF!)</f>
        <v>0</v>
      </c>
      <c r="X499" s="22" t="e">
        <f t="shared" si="39"/>
        <v>#DIV/0!</v>
      </c>
      <c r="Y499" s="22" t="e">
        <f>X499-#REF!</f>
        <v>#DIV/0!</v>
      </c>
    </row>
    <row r="500" spans="1:25" s="20" customFormat="1" ht="30" x14ac:dyDescent="0.25">
      <c r="A500" s="13"/>
      <c r="B500" s="10" t="s">
        <v>946</v>
      </c>
      <c r="C500" s="36" t="s">
        <v>4</v>
      </c>
      <c r="D500" s="58" t="s">
        <v>1274</v>
      </c>
      <c r="E500" s="12"/>
      <c r="F500" s="48"/>
      <c r="G500" s="11"/>
      <c r="H500" s="4"/>
      <c r="I500" s="4"/>
      <c r="J500" s="11"/>
      <c r="K500" s="4"/>
      <c r="L500" s="4"/>
      <c r="M500" s="4"/>
      <c r="N500" s="4"/>
      <c r="O500" s="4"/>
      <c r="P500" s="4"/>
      <c r="Q500" s="11" t="e">
        <f>MIN(K500,M500,N500,O500,P500,J500,I500,H500,G500,F500,E500,#REF!,L500)</f>
        <v>#REF!</v>
      </c>
      <c r="R500" s="11" t="e">
        <f>Q500-#REF!</f>
        <v>#REF!</v>
      </c>
      <c r="S500" s="11" t="e">
        <f t="shared" si="35"/>
        <v>#REF!</v>
      </c>
      <c r="T500" s="11">
        <v>3500.3410169491526</v>
      </c>
      <c r="U500" s="21" t="e">
        <f t="shared" si="34"/>
        <v>#REF!</v>
      </c>
      <c r="V500" s="9" t="s">
        <v>84</v>
      </c>
      <c r="W500" s="20">
        <f>COUNT(L500,M500,N500,F500,J500,I500,H500,G500,#REF!,E500,#REF!)</f>
        <v>0</v>
      </c>
      <c r="X500" s="22" t="e">
        <f t="shared" si="39"/>
        <v>#DIV/0!</v>
      </c>
      <c r="Y500" s="22" t="e">
        <f>X500-#REF!</f>
        <v>#DIV/0!</v>
      </c>
    </row>
    <row r="501" spans="1:25" s="20" customFormat="1" ht="30" x14ac:dyDescent="0.25">
      <c r="A501" s="13"/>
      <c r="B501" s="10" t="s">
        <v>950</v>
      </c>
      <c r="C501" s="36" t="s">
        <v>12</v>
      </c>
      <c r="D501" s="58" t="s">
        <v>1274</v>
      </c>
      <c r="E501" s="12"/>
      <c r="F501" s="48"/>
      <c r="G501" s="11"/>
      <c r="H501" s="4"/>
      <c r="I501" s="4"/>
      <c r="J501" s="11"/>
      <c r="K501" s="4"/>
      <c r="L501" s="4"/>
      <c r="M501" s="4"/>
      <c r="N501" s="4"/>
      <c r="O501" s="4"/>
      <c r="P501" s="4"/>
      <c r="Q501" s="11" t="e">
        <f>MIN(K501,M501,N501,O501,P501,J501,I501,H501,G501,F501,E501,#REF!,L501)</f>
        <v>#REF!</v>
      </c>
      <c r="R501" s="11" t="e">
        <f>Q501-#REF!</f>
        <v>#REF!</v>
      </c>
      <c r="S501" s="11" t="e">
        <f t="shared" si="35"/>
        <v>#REF!</v>
      </c>
      <c r="T501" s="11">
        <v>3478.3932203389827</v>
      </c>
      <c r="U501" s="21" t="e">
        <f t="shared" si="34"/>
        <v>#REF!</v>
      </c>
      <c r="V501" s="9" t="s">
        <v>84</v>
      </c>
      <c r="W501" s="20">
        <f>COUNT(L501,M501,N501,F501,J501,I501,H501,G501,#REF!,E501,#REF!)</f>
        <v>0</v>
      </c>
      <c r="X501" s="22" t="e">
        <f t="shared" si="39"/>
        <v>#DIV/0!</v>
      </c>
      <c r="Y501" s="22" t="e">
        <f>X501-#REF!</f>
        <v>#DIV/0!</v>
      </c>
    </row>
    <row r="502" spans="1:25" s="20" customFormat="1" ht="30" x14ac:dyDescent="0.25">
      <c r="A502" s="13"/>
      <c r="B502" s="10" t="s">
        <v>951</v>
      </c>
      <c r="C502" s="36" t="s">
        <v>12</v>
      </c>
      <c r="D502" s="58" t="s">
        <v>1274</v>
      </c>
      <c r="E502" s="12"/>
      <c r="F502" s="48"/>
      <c r="G502" s="11"/>
      <c r="H502" s="4"/>
      <c r="I502" s="4"/>
      <c r="J502" s="11"/>
      <c r="K502" s="4"/>
      <c r="L502" s="4"/>
      <c r="M502" s="4"/>
      <c r="N502" s="4"/>
      <c r="O502" s="4"/>
      <c r="P502" s="4"/>
      <c r="Q502" s="11" t="e">
        <f>MIN(K502,M502,N502,O502,P502,J502,I502,H502,G502,F502,E502,#REF!,L502)</f>
        <v>#REF!</v>
      </c>
      <c r="R502" s="11" t="e">
        <f>Q502-#REF!</f>
        <v>#REF!</v>
      </c>
      <c r="S502" s="11" t="e">
        <f t="shared" si="35"/>
        <v>#REF!</v>
      </c>
      <c r="T502" s="11">
        <v>3138</v>
      </c>
      <c r="U502" s="21" t="e">
        <f t="shared" si="34"/>
        <v>#REF!</v>
      </c>
      <c r="V502" s="9" t="s">
        <v>84</v>
      </c>
      <c r="W502" s="20">
        <f>COUNT(L502,M502,N502,F502,J502,I502,H502,G502,#REF!,E502,#REF!)</f>
        <v>0</v>
      </c>
      <c r="X502" s="22" t="e">
        <f t="shared" si="39"/>
        <v>#DIV/0!</v>
      </c>
      <c r="Y502" s="22" t="e">
        <f>X502-#REF!</f>
        <v>#DIV/0!</v>
      </c>
    </row>
    <row r="503" spans="1:25" s="20" customFormat="1" ht="30" x14ac:dyDescent="0.25">
      <c r="A503" s="13"/>
      <c r="B503" s="10" t="s">
        <v>952</v>
      </c>
      <c r="C503" s="36" t="s">
        <v>4</v>
      </c>
      <c r="D503" s="58" t="s">
        <v>1274</v>
      </c>
      <c r="E503" s="12"/>
      <c r="F503" s="48"/>
      <c r="G503" s="11"/>
      <c r="H503" s="4"/>
      <c r="I503" s="4"/>
      <c r="J503" s="11"/>
      <c r="K503" s="4"/>
      <c r="L503" s="4"/>
      <c r="M503" s="4"/>
      <c r="N503" s="4"/>
      <c r="O503" s="4"/>
      <c r="P503" s="4"/>
      <c r="Q503" s="11" t="e">
        <f>MIN(K503,M503,N503,O503,P503,J503,I503,H503,G503,F503,E503,#REF!,L503)</f>
        <v>#REF!</v>
      </c>
      <c r="R503" s="11"/>
      <c r="S503" s="11"/>
      <c r="T503" s="11">
        <v>2061.7627118644068</v>
      </c>
      <c r="U503" s="21" t="e">
        <f t="shared" ref="U503:U566" si="40">(T503-Q503)/Q503</f>
        <v>#REF!</v>
      </c>
      <c r="V503" s="9" t="s">
        <v>84</v>
      </c>
      <c r="X503" s="22"/>
      <c r="Y503" s="22"/>
    </row>
    <row r="504" spans="1:25" s="20" customFormat="1" ht="30" x14ac:dyDescent="0.25">
      <c r="A504" s="13"/>
      <c r="B504" s="10" t="s">
        <v>953</v>
      </c>
      <c r="C504" s="36" t="s">
        <v>4</v>
      </c>
      <c r="D504" s="58" t="s">
        <v>1274</v>
      </c>
      <c r="E504" s="12"/>
      <c r="F504" s="48"/>
      <c r="G504" s="11"/>
      <c r="H504" s="4"/>
      <c r="I504" s="4"/>
      <c r="J504" s="11"/>
      <c r="K504" s="4"/>
      <c r="L504" s="4"/>
      <c r="M504" s="4"/>
      <c r="N504" s="4"/>
      <c r="O504" s="4"/>
      <c r="P504" s="4"/>
      <c r="Q504" s="11" t="e">
        <f>MIN(K504,M504,N504,O504,P504,J504,I504,H504,G504,F504,E504,#REF!,L504)</f>
        <v>#REF!</v>
      </c>
      <c r="R504" s="11"/>
      <c r="S504" s="11"/>
      <c r="T504" s="11">
        <v>1862.237288135593</v>
      </c>
      <c r="U504" s="21" t="e">
        <f t="shared" si="40"/>
        <v>#REF!</v>
      </c>
      <c r="V504" s="9" t="s">
        <v>84</v>
      </c>
      <c r="X504" s="22"/>
      <c r="Y504" s="22"/>
    </row>
    <row r="505" spans="1:25" s="20" customFormat="1" ht="30" x14ac:dyDescent="0.25">
      <c r="A505" s="13"/>
      <c r="B505" s="10" t="s">
        <v>938</v>
      </c>
      <c r="C505" s="36" t="s">
        <v>4</v>
      </c>
      <c r="D505" s="58" t="s">
        <v>1274</v>
      </c>
      <c r="E505" s="12"/>
      <c r="F505" s="48"/>
      <c r="G505" s="11"/>
      <c r="H505" s="4"/>
      <c r="I505" s="4"/>
      <c r="J505" s="11"/>
      <c r="K505" s="4"/>
      <c r="L505" s="4"/>
      <c r="M505" s="4"/>
      <c r="N505" s="4"/>
      <c r="O505" s="4"/>
      <c r="P505" s="4"/>
      <c r="Q505" s="11" t="e">
        <f>MIN(K505,M505,N505,O505,P505,J505,I505,H505,G505,F505,E505,#REF!,L505)</f>
        <v>#REF!</v>
      </c>
      <c r="R505" s="11"/>
      <c r="S505" s="11"/>
      <c r="T505" s="11">
        <v>212.82711864406778</v>
      </c>
      <c r="U505" s="21" t="e">
        <f t="shared" si="40"/>
        <v>#REF!</v>
      </c>
      <c r="V505" s="9" t="s">
        <v>84</v>
      </c>
      <c r="X505" s="22"/>
      <c r="Y505" s="22"/>
    </row>
    <row r="506" spans="1:25" s="20" customFormat="1" ht="30" x14ac:dyDescent="0.25">
      <c r="A506" s="13"/>
      <c r="B506" s="10" t="s">
        <v>939</v>
      </c>
      <c r="C506" s="36" t="s">
        <v>4</v>
      </c>
      <c r="D506" s="58" t="s">
        <v>1274</v>
      </c>
      <c r="E506" s="12"/>
      <c r="F506" s="48"/>
      <c r="G506" s="11"/>
      <c r="H506" s="4"/>
      <c r="I506" s="4"/>
      <c r="J506" s="11"/>
      <c r="K506" s="4"/>
      <c r="L506" s="4"/>
      <c r="M506" s="4"/>
      <c r="N506" s="4"/>
      <c r="O506" s="4"/>
      <c r="P506" s="4"/>
      <c r="Q506" s="11" t="e">
        <f>MIN(K506,M506,N506,O506,P506,J506,I506,H506,G506,F506,E506,#REF!,L506)</f>
        <v>#REF!</v>
      </c>
      <c r="R506" s="11"/>
      <c r="S506" s="11"/>
      <c r="T506" s="11">
        <v>212.82711864406778</v>
      </c>
      <c r="U506" s="21" t="e">
        <f t="shared" si="40"/>
        <v>#REF!</v>
      </c>
      <c r="V506" s="9" t="s">
        <v>84</v>
      </c>
      <c r="X506" s="22"/>
      <c r="Y506" s="22"/>
    </row>
    <row r="507" spans="1:25" s="20" customFormat="1" ht="30" x14ac:dyDescent="0.25">
      <c r="A507" s="13"/>
      <c r="B507" s="10" t="s">
        <v>940</v>
      </c>
      <c r="C507" s="36" t="s">
        <v>4</v>
      </c>
      <c r="D507" s="58" t="s">
        <v>1274</v>
      </c>
      <c r="E507" s="12"/>
      <c r="F507" s="48"/>
      <c r="G507" s="11"/>
      <c r="H507" s="4"/>
      <c r="I507" s="4"/>
      <c r="J507" s="11"/>
      <c r="K507" s="4"/>
      <c r="L507" s="4"/>
      <c r="M507" s="4"/>
      <c r="N507" s="4"/>
      <c r="O507" s="4"/>
      <c r="P507" s="4"/>
      <c r="Q507" s="11" t="e">
        <f>MIN(K507,M507,N507,O507,P507,J507,I507,H507,G507,F507,E507,#REF!,L507)</f>
        <v>#REF!</v>
      </c>
      <c r="R507" s="11"/>
      <c r="S507" s="11"/>
      <c r="T507" s="11">
        <v>199.52542372881354</v>
      </c>
      <c r="U507" s="21" t="e">
        <f t="shared" si="40"/>
        <v>#REF!</v>
      </c>
      <c r="V507" s="9" t="s">
        <v>84</v>
      </c>
      <c r="X507" s="22"/>
      <c r="Y507" s="22"/>
    </row>
    <row r="508" spans="1:25" s="20" customFormat="1" ht="30" x14ac:dyDescent="0.25">
      <c r="A508" s="13"/>
      <c r="B508" s="10" t="s">
        <v>941</v>
      </c>
      <c r="C508" s="36" t="s">
        <v>4</v>
      </c>
      <c r="D508" s="58" t="s">
        <v>1274</v>
      </c>
      <c r="E508" s="12"/>
      <c r="F508" s="48"/>
      <c r="G508" s="11"/>
      <c r="H508" s="4"/>
      <c r="I508" s="4"/>
      <c r="J508" s="11"/>
      <c r="K508" s="4"/>
      <c r="L508" s="4"/>
      <c r="M508" s="4"/>
      <c r="N508" s="4"/>
      <c r="O508" s="4"/>
      <c r="P508" s="4"/>
      <c r="Q508" s="11" t="e">
        <f>MIN(K508,M508,N508,O508,P508,J508,I508,H508,G508,F508,E508,#REF!,L508)</f>
        <v>#REF!</v>
      </c>
      <c r="R508" s="11" t="e">
        <f>Q508-#REF!</f>
        <v>#REF!</v>
      </c>
      <c r="S508" s="11" t="e">
        <f t="shared" ref="S508:S573" si="41">R508=Q508</f>
        <v>#REF!</v>
      </c>
      <c r="T508" s="11">
        <v>212.82711864406778</v>
      </c>
      <c r="U508" s="21" t="e">
        <f t="shared" si="40"/>
        <v>#REF!</v>
      </c>
      <c r="V508" s="9" t="s">
        <v>84</v>
      </c>
      <c r="W508" s="20">
        <f>COUNT(L508,M508,N508,F508,J508,I508,H508,G508,#REF!,E508,#REF!)</f>
        <v>0</v>
      </c>
      <c r="X508" s="22" t="e">
        <f>AVERAGE(N508,M508,L508,K508,J508,I508,H508,G508,F508)</f>
        <v>#DIV/0!</v>
      </c>
      <c r="Y508" s="22" t="e">
        <f>X508-#REF!</f>
        <v>#DIV/0!</v>
      </c>
    </row>
    <row r="509" spans="1:25" s="20" customFormat="1" ht="30" x14ac:dyDescent="0.25">
      <c r="A509" s="13"/>
      <c r="B509" s="10" t="s">
        <v>942</v>
      </c>
      <c r="C509" s="36" t="s">
        <v>4</v>
      </c>
      <c r="D509" s="58" t="s">
        <v>1274</v>
      </c>
      <c r="E509" s="12"/>
      <c r="F509" s="48"/>
      <c r="G509" s="11"/>
      <c r="H509" s="4"/>
      <c r="I509" s="4"/>
      <c r="J509" s="11"/>
      <c r="K509" s="4"/>
      <c r="L509" s="4"/>
      <c r="M509" s="4"/>
      <c r="N509" s="4"/>
      <c r="O509" s="4"/>
      <c r="P509" s="4"/>
      <c r="Q509" s="11" t="e">
        <f>MIN(K509,M509,N509,O509,P509,J509,I509,H509,G509,F509,E509,#REF!,L509)</f>
        <v>#REF!</v>
      </c>
      <c r="R509" s="11" t="e">
        <f>Q509-#REF!</f>
        <v>#REF!</v>
      </c>
      <c r="S509" s="11" t="e">
        <f t="shared" si="41"/>
        <v>#REF!</v>
      </c>
      <c r="T509" s="11">
        <v>192</v>
      </c>
      <c r="U509" s="21" t="e">
        <f t="shared" si="40"/>
        <v>#REF!</v>
      </c>
      <c r="V509" s="9" t="s">
        <v>84</v>
      </c>
      <c r="W509" s="20">
        <f>COUNT(L509,M509,N509,F509,J509,I509,H509,G509,#REF!,E509,#REF!)</f>
        <v>0</v>
      </c>
      <c r="X509" s="22" t="e">
        <f>AVERAGE(N509,M509,L509,K509,J509,I509,H509,G509,F509)</f>
        <v>#DIV/0!</v>
      </c>
      <c r="Y509" s="22" t="e">
        <f>X509-#REF!</f>
        <v>#DIV/0!</v>
      </c>
    </row>
    <row r="510" spans="1:25" s="20" customFormat="1" ht="30" x14ac:dyDescent="0.25">
      <c r="A510" s="13"/>
      <c r="B510" s="10" t="s">
        <v>947</v>
      </c>
      <c r="C510" s="36" t="s">
        <v>4</v>
      </c>
      <c r="D510" s="58" t="s">
        <v>1274</v>
      </c>
      <c r="E510" s="12"/>
      <c r="F510" s="48"/>
      <c r="G510" s="11"/>
      <c r="H510" s="4"/>
      <c r="I510" s="4"/>
      <c r="J510" s="11"/>
      <c r="K510" s="4"/>
      <c r="L510" s="4"/>
      <c r="M510" s="4"/>
      <c r="N510" s="4"/>
      <c r="O510" s="4"/>
      <c r="P510" s="4"/>
      <c r="Q510" s="11" t="e">
        <f>MIN(K510,M510,N510,O510,P510,J510,I510,H510,G510,F510,E510,#REF!,L510)</f>
        <v>#REF!</v>
      </c>
      <c r="R510" s="11"/>
      <c r="S510" s="11"/>
      <c r="T510" s="11">
        <v>199.52542372881354</v>
      </c>
      <c r="U510" s="21" t="e">
        <f t="shared" si="40"/>
        <v>#REF!</v>
      </c>
      <c r="V510" s="9" t="s">
        <v>84</v>
      </c>
      <c r="X510" s="22"/>
      <c r="Y510" s="22"/>
    </row>
    <row r="511" spans="1:25" s="20" customFormat="1" ht="30" x14ac:dyDescent="0.25">
      <c r="A511" s="13"/>
      <c r="B511" s="10" t="s">
        <v>948</v>
      </c>
      <c r="C511" s="36" t="s">
        <v>4</v>
      </c>
      <c r="D511" s="58" t="s">
        <v>1274</v>
      </c>
      <c r="E511" s="12"/>
      <c r="F511" s="48"/>
      <c r="G511" s="11"/>
      <c r="H511" s="4"/>
      <c r="I511" s="4"/>
      <c r="J511" s="11"/>
      <c r="K511" s="4"/>
      <c r="L511" s="4"/>
      <c r="M511" s="4"/>
      <c r="N511" s="4"/>
      <c r="O511" s="4"/>
      <c r="P511" s="4"/>
      <c r="Q511" s="11" t="e">
        <f>MIN(K511,M511,N511,O511,P511,J511,I511,H511,G511,F511,E511,#REF!,L511)</f>
        <v>#REF!</v>
      </c>
      <c r="R511" s="11" t="e">
        <f>Q511-#REF!</f>
        <v>#REF!</v>
      </c>
      <c r="S511" s="11" t="e">
        <f t="shared" si="41"/>
        <v>#REF!</v>
      </c>
      <c r="T511" s="11">
        <v>180</v>
      </c>
      <c r="U511" s="21" t="e">
        <f t="shared" si="40"/>
        <v>#REF!</v>
      </c>
      <c r="V511" s="9" t="s">
        <v>84</v>
      </c>
      <c r="W511" s="20">
        <f>COUNT(L511,M511,N511,F511,J511,I511,H511,G511,#REF!,E511,#REF!)</f>
        <v>0</v>
      </c>
      <c r="X511" s="22" t="e">
        <f t="shared" ref="X511:X524" si="42">AVERAGE(N511,M511,L511,K511,J511,I511,H511,G511,F511)</f>
        <v>#DIV/0!</v>
      </c>
      <c r="Y511" s="22" t="e">
        <f>X511-#REF!</f>
        <v>#DIV/0!</v>
      </c>
    </row>
    <row r="512" spans="1:25" s="20" customFormat="1" ht="30" x14ac:dyDescent="0.25">
      <c r="A512" s="13"/>
      <c r="B512" s="10" t="s">
        <v>949</v>
      </c>
      <c r="C512" s="36" t="s">
        <v>4</v>
      </c>
      <c r="D512" s="58" t="s">
        <v>1274</v>
      </c>
      <c r="E512" s="12"/>
      <c r="F512" s="48"/>
      <c r="G512" s="11"/>
      <c r="H512" s="4"/>
      <c r="I512" s="4"/>
      <c r="J512" s="11"/>
      <c r="K512" s="4"/>
      <c r="L512" s="4"/>
      <c r="M512" s="4"/>
      <c r="N512" s="4"/>
      <c r="O512" s="4"/>
      <c r="P512" s="4"/>
      <c r="Q512" s="11" t="e">
        <f>MIN(K512,M512,N512,O512,P512,J512,I512,H512,G512,F512,E512,#REF!,L512)</f>
        <v>#REF!</v>
      </c>
      <c r="R512" s="11" t="e">
        <f>Q512-#REF!</f>
        <v>#REF!</v>
      </c>
      <c r="S512" s="11" t="e">
        <f t="shared" si="41"/>
        <v>#REF!</v>
      </c>
      <c r="T512" s="11">
        <v>199.52542372881354</v>
      </c>
      <c r="U512" s="21" t="e">
        <f t="shared" si="40"/>
        <v>#REF!</v>
      </c>
      <c r="V512" s="9" t="s">
        <v>84</v>
      </c>
      <c r="W512" s="20">
        <f>COUNT(L512,M512,N512,F512,J512,I512,H512,G512,#REF!,E512,#REF!)</f>
        <v>0</v>
      </c>
      <c r="X512" s="22" t="e">
        <f t="shared" si="42"/>
        <v>#DIV/0!</v>
      </c>
      <c r="Y512" s="22" t="e">
        <f>X512-#REF!</f>
        <v>#DIV/0!</v>
      </c>
    </row>
    <row r="513" spans="1:25" s="20" customFormat="1" ht="30" x14ac:dyDescent="0.25">
      <c r="A513" s="13"/>
      <c r="B513" s="10" t="s">
        <v>969</v>
      </c>
      <c r="C513" s="36" t="s">
        <v>4</v>
      </c>
      <c r="D513" s="58" t="s">
        <v>1274</v>
      </c>
      <c r="E513" s="12"/>
      <c r="F513" s="48"/>
      <c r="G513" s="11"/>
      <c r="H513" s="4"/>
      <c r="I513" s="4"/>
      <c r="J513" s="11"/>
      <c r="K513" s="4"/>
      <c r="L513" s="4"/>
      <c r="M513" s="4"/>
      <c r="N513" s="4"/>
      <c r="O513" s="4"/>
      <c r="P513" s="4"/>
      <c r="Q513" s="11" t="e">
        <f>MIN(K513,M513,N513,O513,P513,J513,I513,H513,G513,F513,E513,#REF!,L513)</f>
        <v>#REF!</v>
      </c>
      <c r="R513" s="11" t="e">
        <f>Q513-#REF!</f>
        <v>#REF!</v>
      </c>
      <c r="S513" s="11" t="e">
        <f t="shared" si="41"/>
        <v>#REF!</v>
      </c>
      <c r="T513" s="11">
        <v>186.22372881355932</v>
      </c>
      <c r="U513" s="21" t="e">
        <f t="shared" si="40"/>
        <v>#REF!</v>
      </c>
      <c r="V513" s="9" t="s">
        <v>84</v>
      </c>
      <c r="W513" s="20">
        <f>COUNT(L513,M513,N513,F513,J513,I513,H513,G513,#REF!,E513,#REF!)</f>
        <v>0</v>
      </c>
      <c r="X513" s="22" t="e">
        <f t="shared" si="42"/>
        <v>#DIV/0!</v>
      </c>
      <c r="Y513" s="22" t="e">
        <f>X513-#REF!</f>
        <v>#DIV/0!</v>
      </c>
    </row>
    <row r="514" spans="1:25" s="20" customFormat="1" ht="30" x14ac:dyDescent="0.25">
      <c r="A514" s="13"/>
      <c r="B514" s="10" t="s">
        <v>970</v>
      </c>
      <c r="C514" s="36" t="s">
        <v>4</v>
      </c>
      <c r="D514" s="58" t="s">
        <v>1274</v>
      </c>
      <c r="E514" s="12"/>
      <c r="F514" s="48"/>
      <c r="G514" s="11"/>
      <c r="H514" s="4"/>
      <c r="I514" s="4"/>
      <c r="J514" s="11"/>
      <c r="K514" s="4"/>
      <c r="L514" s="4"/>
      <c r="M514" s="4"/>
      <c r="N514" s="4"/>
      <c r="O514" s="4"/>
      <c r="P514" s="4"/>
      <c r="Q514" s="11" t="e">
        <f>MIN(K514,M514,N514,O514,P514,J514,I514,H514,G514,F514,E514,#REF!,L514)</f>
        <v>#REF!</v>
      </c>
      <c r="R514" s="11" t="e">
        <f>Q514-#REF!</f>
        <v>#REF!</v>
      </c>
      <c r="S514" s="11" t="e">
        <f t="shared" si="41"/>
        <v>#REF!</v>
      </c>
      <c r="T514" s="11">
        <v>168</v>
      </c>
      <c r="U514" s="21" t="e">
        <f t="shared" si="40"/>
        <v>#REF!</v>
      </c>
      <c r="V514" s="9" t="s">
        <v>84</v>
      </c>
      <c r="W514" s="20">
        <f>COUNT(L514,M514,N514,F514,J514,I514,H514,G514,#REF!,E514,#REF!)</f>
        <v>0</v>
      </c>
      <c r="X514" s="22" t="e">
        <f t="shared" si="42"/>
        <v>#DIV/0!</v>
      </c>
      <c r="Y514" s="22" t="e">
        <f>X514-#REF!</f>
        <v>#DIV/0!</v>
      </c>
    </row>
    <row r="515" spans="1:25" s="20" customFormat="1" ht="30" x14ac:dyDescent="0.25">
      <c r="A515" s="13"/>
      <c r="B515" s="10" t="s">
        <v>954</v>
      </c>
      <c r="C515" s="36" t="s">
        <v>4</v>
      </c>
      <c r="D515" s="58" t="s">
        <v>1274</v>
      </c>
      <c r="E515" s="12"/>
      <c r="F515" s="48"/>
      <c r="G515" s="11"/>
      <c r="H515" s="4"/>
      <c r="I515" s="4"/>
      <c r="J515" s="11"/>
      <c r="K515" s="4"/>
      <c r="L515" s="4"/>
      <c r="M515" s="4"/>
      <c r="N515" s="4"/>
      <c r="O515" s="4"/>
      <c r="P515" s="4"/>
      <c r="Q515" s="11" t="e">
        <f>MIN(K515,M515,N515,O515,P515,J515,I515,H515,G515,F515,E515,#REF!,L515)</f>
        <v>#REF!</v>
      </c>
      <c r="R515" s="11" t="e">
        <f>Q515-#REF!</f>
        <v>#REF!</v>
      </c>
      <c r="S515" s="11" t="e">
        <f t="shared" si="41"/>
        <v>#REF!</v>
      </c>
      <c r="T515" s="11">
        <v>133.01694915254237</v>
      </c>
      <c r="U515" s="21" t="e">
        <f t="shared" si="40"/>
        <v>#REF!</v>
      </c>
      <c r="V515" s="9" t="s">
        <v>84</v>
      </c>
      <c r="W515" s="20">
        <f>COUNT(L515,M515,N515,F515,J515,I515,H515,G515,#REF!,E515,#REF!)</f>
        <v>0</v>
      </c>
      <c r="X515" s="22" t="e">
        <f t="shared" si="42"/>
        <v>#DIV/0!</v>
      </c>
      <c r="Y515" s="22" t="e">
        <f>X515-#REF!</f>
        <v>#DIV/0!</v>
      </c>
    </row>
    <row r="516" spans="1:25" s="20" customFormat="1" ht="30" x14ac:dyDescent="0.25">
      <c r="A516" s="13"/>
      <c r="B516" s="10" t="s">
        <v>955</v>
      </c>
      <c r="C516" s="36" t="s">
        <v>4</v>
      </c>
      <c r="D516" s="58" t="s">
        <v>1274</v>
      </c>
      <c r="E516" s="12"/>
      <c r="F516" s="48"/>
      <c r="G516" s="11"/>
      <c r="H516" s="4"/>
      <c r="I516" s="4"/>
      <c r="J516" s="11"/>
      <c r="K516" s="4"/>
      <c r="L516" s="4"/>
      <c r="M516" s="4"/>
      <c r="N516" s="4"/>
      <c r="O516" s="4"/>
      <c r="P516" s="4"/>
      <c r="Q516" s="11" t="e">
        <f>MIN(K516,M516,N516,O516,P516,J516,I516,H516,G516,F516,E516,#REF!,L516)</f>
        <v>#REF!</v>
      </c>
      <c r="R516" s="11" t="e">
        <f>Q516-#REF!</f>
        <v>#REF!</v>
      </c>
      <c r="S516" s="11" t="e">
        <f t="shared" si="41"/>
        <v>#REF!</v>
      </c>
      <c r="T516" s="11">
        <v>120</v>
      </c>
      <c r="U516" s="21" t="e">
        <f t="shared" si="40"/>
        <v>#REF!</v>
      </c>
      <c r="V516" s="9" t="s">
        <v>84</v>
      </c>
      <c r="W516" s="20">
        <f>COUNT(L516,M516,N516,F516,J516,I516,H516,G516,#REF!,E516,#REF!)</f>
        <v>0</v>
      </c>
      <c r="X516" s="22" t="e">
        <f t="shared" si="42"/>
        <v>#DIV/0!</v>
      </c>
      <c r="Y516" s="22" t="e">
        <f>X516-#REF!</f>
        <v>#DIV/0!</v>
      </c>
    </row>
    <row r="517" spans="1:25" s="20" customFormat="1" ht="30" x14ac:dyDescent="0.25">
      <c r="A517" s="13"/>
      <c r="B517" s="10" t="s">
        <v>956</v>
      </c>
      <c r="C517" s="36" t="s">
        <v>45</v>
      </c>
      <c r="D517" s="58" t="s">
        <v>1274</v>
      </c>
      <c r="E517" s="12"/>
      <c r="F517" s="48"/>
      <c r="G517" s="11"/>
      <c r="H517" s="4"/>
      <c r="I517" s="4"/>
      <c r="J517" s="11"/>
      <c r="K517" s="4"/>
      <c r="L517" s="4"/>
      <c r="M517" s="4"/>
      <c r="N517" s="4"/>
      <c r="O517" s="4"/>
      <c r="P517" s="4"/>
      <c r="Q517" s="11" t="e">
        <f>MIN(K517,M517,N517,O517,P517,J517,I517,H517,G517,F517,E517,#REF!,L517)</f>
        <v>#REF!</v>
      </c>
      <c r="R517" s="11" t="e">
        <f>Q517-#REF!</f>
        <v>#REF!</v>
      </c>
      <c r="S517" s="11" t="e">
        <f t="shared" si="41"/>
        <v>#REF!</v>
      </c>
      <c r="T517" s="11">
        <v>212.82711864406778</v>
      </c>
      <c r="U517" s="21" t="e">
        <f t="shared" si="40"/>
        <v>#REF!</v>
      </c>
      <c r="V517" s="9" t="s">
        <v>84</v>
      </c>
      <c r="W517" s="20">
        <f>COUNT(L517,M517,N517,F517,J517,I517,H517,G517,#REF!,E517,#REF!)</f>
        <v>0</v>
      </c>
      <c r="X517" s="22" t="e">
        <f t="shared" si="42"/>
        <v>#DIV/0!</v>
      </c>
      <c r="Y517" s="22" t="e">
        <f>X517-#REF!</f>
        <v>#DIV/0!</v>
      </c>
    </row>
    <row r="518" spans="1:25" s="20" customFormat="1" ht="30" x14ac:dyDescent="0.25">
      <c r="A518" s="13"/>
      <c r="B518" s="10" t="s">
        <v>957</v>
      </c>
      <c r="C518" s="36" t="s">
        <v>45</v>
      </c>
      <c r="D518" s="58" t="s">
        <v>1274</v>
      </c>
      <c r="E518" s="12"/>
      <c r="F518" s="48"/>
      <c r="G518" s="11"/>
      <c r="H518" s="4"/>
      <c r="I518" s="4"/>
      <c r="J518" s="11"/>
      <c r="K518" s="4"/>
      <c r="L518" s="4"/>
      <c r="M518" s="4"/>
      <c r="N518" s="4"/>
      <c r="O518" s="4"/>
      <c r="P518" s="4"/>
      <c r="Q518" s="11" t="e">
        <f>MIN(K518,M518,N518,O518,P518,J518,I518,H518,G518,F518,E518,#REF!,L518)</f>
        <v>#REF!</v>
      </c>
      <c r="R518" s="11" t="e">
        <f>Q518-#REF!</f>
        <v>#REF!</v>
      </c>
      <c r="S518" s="11" t="e">
        <f t="shared" si="41"/>
        <v>#REF!</v>
      </c>
      <c r="T518" s="11">
        <v>192</v>
      </c>
      <c r="U518" s="21" t="e">
        <f t="shared" si="40"/>
        <v>#REF!</v>
      </c>
      <c r="V518" s="9" t="s">
        <v>84</v>
      </c>
      <c r="W518" s="20">
        <f>COUNT(L518,M518,N518,F518,J518,I518,H518,G518,#REF!,E518,#REF!)</f>
        <v>0</v>
      </c>
      <c r="X518" s="22" t="e">
        <f t="shared" si="42"/>
        <v>#DIV/0!</v>
      </c>
      <c r="Y518" s="22" t="e">
        <f>X518-#REF!</f>
        <v>#DIV/0!</v>
      </c>
    </row>
    <row r="519" spans="1:25" s="20" customFormat="1" ht="30" x14ac:dyDescent="0.25">
      <c r="A519" s="13"/>
      <c r="B519" s="10" t="s">
        <v>958</v>
      </c>
      <c r="C519" s="36" t="s">
        <v>45</v>
      </c>
      <c r="D519" s="58" t="s">
        <v>1274</v>
      </c>
      <c r="E519" s="12"/>
      <c r="F519" s="48"/>
      <c r="G519" s="11"/>
      <c r="H519" s="4"/>
      <c r="I519" s="4"/>
      <c r="J519" s="11"/>
      <c r="K519" s="4"/>
      <c r="L519" s="4"/>
      <c r="M519" s="4"/>
      <c r="N519" s="4"/>
      <c r="O519" s="4"/>
      <c r="P519" s="4"/>
      <c r="Q519" s="11" t="e">
        <f>MIN(K519,M519,N519,O519,P519,J519,I519,H519,G519,F519,E519,#REF!,L519)</f>
        <v>#REF!</v>
      </c>
      <c r="R519" s="11" t="e">
        <f>Q519-#REF!</f>
        <v>#REF!</v>
      </c>
      <c r="S519" s="11" t="e">
        <f t="shared" si="41"/>
        <v>#REF!</v>
      </c>
      <c r="T519" s="11">
        <v>159.62033898305083</v>
      </c>
      <c r="U519" s="21" t="e">
        <f t="shared" si="40"/>
        <v>#REF!</v>
      </c>
      <c r="V519" s="9" t="s">
        <v>84</v>
      </c>
      <c r="W519" s="20">
        <f>COUNT(L519,M519,N519,F519,J519,I519,H519,G519,#REF!,E519,#REF!)</f>
        <v>0</v>
      </c>
      <c r="X519" s="22" t="e">
        <f t="shared" si="42"/>
        <v>#DIV/0!</v>
      </c>
      <c r="Y519" s="22" t="e">
        <f>X519-#REF!</f>
        <v>#DIV/0!</v>
      </c>
    </row>
    <row r="520" spans="1:25" s="20" customFormat="1" ht="30" x14ac:dyDescent="0.25">
      <c r="A520" s="13"/>
      <c r="B520" s="10" t="s">
        <v>959</v>
      </c>
      <c r="C520" s="36" t="s">
        <v>45</v>
      </c>
      <c r="D520" s="58" t="s">
        <v>1274</v>
      </c>
      <c r="E520" s="12"/>
      <c r="F520" s="48"/>
      <c r="G520" s="11"/>
      <c r="H520" s="4"/>
      <c r="I520" s="4"/>
      <c r="J520" s="11"/>
      <c r="K520" s="4"/>
      <c r="L520" s="4"/>
      <c r="M520" s="4"/>
      <c r="N520" s="4"/>
      <c r="O520" s="4"/>
      <c r="P520" s="4"/>
      <c r="Q520" s="11" t="e">
        <f>MIN(K520,M520,N520,O520,P520,J520,I520,H520,G520,F520,E520,#REF!,L520)</f>
        <v>#REF!</v>
      </c>
      <c r="R520" s="11" t="e">
        <f>Q520-#REF!</f>
        <v>#REF!</v>
      </c>
      <c r="S520" s="11" t="e">
        <f t="shared" si="41"/>
        <v>#REF!</v>
      </c>
      <c r="T520" s="11">
        <v>144</v>
      </c>
      <c r="U520" s="21" t="e">
        <f t="shared" si="40"/>
        <v>#REF!</v>
      </c>
      <c r="V520" s="9" t="s">
        <v>84</v>
      </c>
      <c r="W520" s="20">
        <f>COUNT(L520,M520,N520,F520,J520,I520,H520,G520,#REF!,E520,#REF!)</f>
        <v>0</v>
      </c>
      <c r="X520" s="22" t="e">
        <f t="shared" si="42"/>
        <v>#DIV/0!</v>
      </c>
      <c r="Y520" s="22" t="e">
        <f>X520-#REF!</f>
        <v>#DIV/0!</v>
      </c>
    </row>
    <row r="521" spans="1:25" s="20" customFormat="1" ht="30" x14ac:dyDescent="0.25">
      <c r="A521" s="13"/>
      <c r="B521" s="10" t="s">
        <v>960</v>
      </c>
      <c r="C521" s="36" t="s">
        <v>45</v>
      </c>
      <c r="D521" s="58" t="s">
        <v>1274</v>
      </c>
      <c r="E521" s="12"/>
      <c r="F521" s="48"/>
      <c r="G521" s="11"/>
      <c r="H521" s="4"/>
      <c r="I521" s="4"/>
      <c r="J521" s="11"/>
      <c r="K521" s="4"/>
      <c r="L521" s="4"/>
      <c r="M521" s="4"/>
      <c r="N521" s="4"/>
      <c r="O521" s="4"/>
      <c r="P521" s="4"/>
      <c r="Q521" s="11" t="e">
        <f>MIN(K521,M521,N521,O521,P521,J521,I521,H521,G521,F521,E521,#REF!,L521)</f>
        <v>#REF!</v>
      </c>
      <c r="R521" s="11" t="e">
        <f>Q521-#REF!</f>
        <v>#REF!</v>
      </c>
      <c r="S521" s="11" t="e">
        <f t="shared" si="41"/>
        <v>#REF!</v>
      </c>
      <c r="T521" s="11">
        <v>143.65830508474579</v>
      </c>
      <c r="U521" s="21" t="e">
        <f t="shared" si="40"/>
        <v>#REF!</v>
      </c>
      <c r="V521" s="9" t="s">
        <v>84</v>
      </c>
      <c r="W521" s="20">
        <f>COUNT(L521,M521,N521,F521,J521,I521,H521,G521,#REF!,E521,#REF!)</f>
        <v>0</v>
      </c>
      <c r="X521" s="22" t="e">
        <f t="shared" si="42"/>
        <v>#DIV/0!</v>
      </c>
      <c r="Y521" s="22" t="e">
        <f>X521-#REF!</f>
        <v>#DIV/0!</v>
      </c>
    </row>
    <row r="522" spans="1:25" s="20" customFormat="1" ht="30" x14ac:dyDescent="0.25">
      <c r="A522" s="13"/>
      <c r="B522" s="10" t="s">
        <v>961</v>
      </c>
      <c r="C522" s="36" t="s">
        <v>45</v>
      </c>
      <c r="D522" s="58" t="s">
        <v>1274</v>
      </c>
      <c r="E522" s="12"/>
      <c r="F522" s="48"/>
      <c r="G522" s="11"/>
      <c r="H522" s="4"/>
      <c r="I522" s="4"/>
      <c r="J522" s="11"/>
      <c r="K522" s="4"/>
      <c r="L522" s="4"/>
      <c r="M522" s="4"/>
      <c r="N522" s="4"/>
      <c r="O522" s="4"/>
      <c r="P522" s="4"/>
      <c r="Q522" s="11" t="e">
        <f>MIN(K522,M522,N522,O522,P522,J522,I522,H522,G522,F522,E522,#REF!,L522)</f>
        <v>#REF!</v>
      </c>
      <c r="R522" s="11" t="e">
        <f>Q522-#REF!</f>
        <v>#REF!</v>
      </c>
      <c r="S522" s="11" t="e">
        <f t="shared" si="41"/>
        <v>#REF!</v>
      </c>
      <c r="T522" s="11">
        <v>129.60000000000002</v>
      </c>
      <c r="U522" s="21" t="e">
        <f t="shared" si="40"/>
        <v>#REF!</v>
      </c>
      <c r="V522" s="9" t="s">
        <v>84</v>
      </c>
      <c r="W522" s="20">
        <f>COUNT(L522,M522,N522,F522,J522,I522,H522,G522,#REF!,E522,#REF!)</f>
        <v>0</v>
      </c>
      <c r="X522" s="22" t="e">
        <f t="shared" si="42"/>
        <v>#DIV/0!</v>
      </c>
      <c r="Y522" s="22" t="e">
        <f>X522-#REF!</f>
        <v>#DIV/0!</v>
      </c>
    </row>
    <row r="523" spans="1:25" s="20" customFormat="1" ht="30" x14ac:dyDescent="0.25">
      <c r="A523" s="13"/>
      <c r="B523" s="10" t="s">
        <v>962</v>
      </c>
      <c r="C523" s="36" t="s">
        <v>45</v>
      </c>
      <c r="D523" s="58" t="s">
        <v>1274</v>
      </c>
      <c r="E523" s="12"/>
      <c r="F523" s="48"/>
      <c r="G523" s="11"/>
      <c r="H523" s="4"/>
      <c r="I523" s="4"/>
      <c r="J523" s="11"/>
      <c r="K523" s="4"/>
      <c r="L523" s="4"/>
      <c r="M523" s="4"/>
      <c r="N523" s="4"/>
      <c r="O523" s="4"/>
      <c r="P523" s="4"/>
      <c r="Q523" s="11" t="e">
        <f>MIN(K523,M523,N523,O523,P523,J523,I523,H523,G523,F523,E523,#REF!,L523)</f>
        <v>#REF!</v>
      </c>
      <c r="R523" s="11" t="e">
        <f>Q523-#REF!</f>
        <v>#REF!</v>
      </c>
      <c r="S523" s="11" t="e">
        <f t="shared" si="41"/>
        <v>#REF!</v>
      </c>
      <c r="T523" s="11">
        <v>186.22372881355932</v>
      </c>
      <c r="U523" s="21" t="e">
        <f t="shared" si="40"/>
        <v>#REF!</v>
      </c>
      <c r="V523" s="9" t="s">
        <v>84</v>
      </c>
      <c r="W523" s="20">
        <f>COUNT(L523,M523,N523,F523,J523,I523,H523,G523,#REF!,E523,#REF!)</f>
        <v>0</v>
      </c>
      <c r="X523" s="22" t="e">
        <f t="shared" si="42"/>
        <v>#DIV/0!</v>
      </c>
      <c r="Y523" s="22" t="e">
        <f>X523-#REF!</f>
        <v>#DIV/0!</v>
      </c>
    </row>
    <row r="524" spans="1:25" s="20" customFormat="1" ht="30" x14ac:dyDescent="0.25">
      <c r="A524" s="13"/>
      <c r="B524" s="10" t="s">
        <v>963</v>
      </c>
      <c r="C524" s="36" t="s">
        <v>45</v>
      </c>
      <c r="D524" s="58" t="s">
        <v>1274</v>
      </c>
      <c r="E524" s="12"/>
      <c r="F524" s="48"/>
      <c r="G524" s="11"/>
      <c r="H524" s="4"/>
      <c r="I524" s="4"/>
      <c r="J524" s="11"/>
      <c r="K524" s="4"/>
      <c r="L524" s="4"/>
      <c r="M524" s="4"/>
      <c r="N524" s="4"/>
      <c r="O524" s="4"/>
      <c r="P524" s="4"/>
      <c r="Q524" s="11" t="e">
        <f>MIN(K524,M524,N524,O524,P524,J524,I524,H524,G524,F524,E524,#REF!,L524)</f>
        <v>#REF!</v>
      </c>
      <c r="R524" s="11" t="e">
        <f>Q524-#REF!</f>
        <v>#REF!</v>
      </c>
      <c r="S524" s="11" t="e">
        <f t="shared" si="41"/>
        <v>#REF!</v>
      </c>
      <c r="T524" s="11">
        <v>168</v>
      </c>
      <c r="U524" s="21" t="e">
        <f t="shared" si="40"/>
        <v>#REF!</v>
      </c>
      <c r="V524" s="9" t="s">
        <v>84</v>
      </c>
      <c r="W524" s="20">
        <f>COUNT(L524,M524,N524,F524,J524,I524,H524,G524,#REF!,E524,#REF!)</f>
        <v>0</v>
      </c>
      <c r="X524" s="22" t="e">
        <f t="shared" si="42"/>
        <v>#DIV/0!</v>
      </c>
      <c r="Y524" s="22" t="e">
        <f>X524-#REF!</f>
        <v>#DIV/0!</v>
      </c>
    </row>
    <row r="525" spans="1:25" s="20" customFormat="1" ht="30" x14ac:dyDescent="0.25">
      <c r="A525" s="13"/>
      <c r="B525" s="10" t="s">
        <v>995</v>
      </c>
      <c r="C525" s="36" t="s">
        <v>45</v>
      </c>
      <c r="D525" s="58" t="s">
        <v>1274</v>
      </c>
      <c r="E525" s="12"/>
      <c r="F525" s="48"/>
      <c r="G525" s="11"/>
      <c r="H525" s="4"/>
      <c r="I525" s="4"/>
      <c r="J525" s="11"/>
      <c r="K525" s="4"/>
      <c r="L525" s="4"/>
      <c r="M525" s="4"/>
      <c r="N525" s="4"/>
      <c r="O525" s="4"/>
      <c r="P525" s="4"/>
      <c r="Q525" s="11" t="e">
        <f>MIN(K525,M525,N525,O525,P525,J525,I525,H525,G525,F525,E525,#REF!,L525)</f>
        <v>#REF!</v>
      </c>
      <c r="R525" s="11"/>
      <c r="S525" s="11"/>
      <c r="T525" s="11">
        <v>249.00772881355931</v>
      </c>
      <c r="U525" s="21" t="e">
        <f t="shared" si="40"/>
        <v>#REF!</v>
      </c>
      <c r="V525" s="9" t="s">
        <v>84</v>
      </c>
      <c r="X525" s="22"/>
      <c r="Y525" s="22"/>
    </row>
    <row r="526" spans="1:25" s="20" customFormat="1" ht="30" x14ac:dyDescent="0.25">
      <c r="A526" s="13"/>
      <c r="B526" s="10" t="s">
        <v>996</v>
      </c>
      <c r="C526" s="36" t="s">
        <v>45</v>
      </c>
      <c r="D526" s="58" t="s">
        <v>1274</v>
      </c>
      <c r="E526" s="12"/>
      <c r="F526" s="48"/>
      <c r="G526" s="11"/>
      <c r="H526" s="4"/>
      <c r="I526" s="4"/>
      <c r="J526" s="11"/>
      <c r="K526" s="4"/>
      <c r="L526" s="4"/>
      <c r="M526" s="4"/>
      <c r="N526" s="4"/>
      <c r="O526" s="4"/>
      <c r="P526" s="4"/>
      <c r="Q526" s="11" t="e">
        <f>MIN(K526,M526,N526,O526,P526,J526,I526,H526,G526,F526,E526,#REF!,L526)</f>
        <v>#REF!</v>
      </c>
      <c r="R526" s="11"/>
      <c r="S526" s="11"/>
      <c r="T526" s="11">
        <v>224.64000000000001</v>
      </c>
      <c r="U526" s="21" t="e">
        <f t="shared" si="40"/>
        <v>#REF!</v>
      </c>
      <c r="V526" s="9" t="s">
        <v>84</v>
      </c>
      <c r="X526" s="22"/>
      <c r="Y526" s="22"/>
    </row>
    <row r="527" spans="1:25" s="20" customFormat="1" ht="30" x14ac:dyDescent="0.25">
      <c r="A527" s="13"/>
      <c r="B527" s="10" t="s">
        <v>964</v>
      </c>
      <c r="C527" s="36" t="s">
        <v>45</v>
      </c>
      <c r="D527" s="58" t="s">
        <v>1274</v>
      </c>
      <c r="E527" s="12"/>
      <c r="F527" s="48"/>
      <c r="G527" s="11"/>
      <c r="H527" s="4"/>
      <c r="I527" s="4"/>
      <c r="J527" s="11"/>
      <c r="K527" s="4"/>
      <c r="L527" s="4"/>
      <c r="M527" s="4"/>
      <c r="N527" s="4"/>
      <c r="O527" s="4"/>
      <c r="P527" s="4"/>
      <c r="Q527" s="11" t="e">
        <f>MIN(K527,M527,N527,O527,P527,J527,I527,H527,G527,F527,E527,#REF!,L527)</f>
        <v>#REF!</v>
      </c>
      <c r="R527" s="11" t="e">
        <f>Q527-#REF!</f>
        <v>#REF!</v>
      </c>
      <c r="S527" s="11" t="e">
        <f t="shared" si="41"/>
        <v>#REF!</v>
      </c>
      <c r="T527" s="11">
        <v>199.52542372881354</v>
      </c>
      <c r="U527" s="21" t="e">
        <f t="shared" si="40"/>
        <v>#REF!</v>
      </c>
      <c r="V527" s="9" t="s">
        <v>84</v>
      </c>
      <c r="W527" s="20">
        <f>COUNT(L527,M527,N527,F527,J527,I527,H527,G527,#REF!,E527,#REF!)</f>
        <v>0</v>
      </c>
      <c r="X527" s="22" t="e">
        <f t="shared" ref="X527:X589" si="43">AVERAGE(N527,M527,L527,K527,J527,I527,H527,G527,F527)</f>
        <v>#DIV/0!</v>
      </c>
      <c r="Y527" s="22" t="e">
        <f>X527-#REF!</f>
        <v>#DIV/0!</v>
      </c>
    </row>
    <row r="528" spans="1:25" s="20" customFormat="1" ht="30" x14ac:dyDescent="0.25">
      <c r="A528" s="13"/>
      <c r="B528" s="10" t="s">
        <v>965</v>
      </c>
      <c r="C528" s="36" t="s">
        <v>45</v>
      </c>
      <c r="D528" s="58" t="s">
        <v>1274</v>
      </c>
      <c r="E528" s="12"/>
      <c r="F528" s="48"/>
      <c r="G528" s="11"/>
      <c r="H528" s="4"/>
      <c r="I528" s="4"/>
      <c r="J528" s="11"/>
      <c r="K528" s="4"/>
      <c r="L528" s="4"/>
      <c r="M528" s="4"/>
      <c r="N528" s="4"/>
      <c r="O528" s="4"/>
      <c r="P528" s="4"/>
      <c r="Q528" s="11" t="e">
        <f>MIN(K528,M528,N528,O528,P528,J528,I528,H528,G528,F528,E528,#REF!,L528)</f>
        <v>#REF!</v>
      </c>
      <c r="R528" s="11" t="e">
        <f>Q528-#REF!</f>
        <v>#REF!</v>
      </c>
      <c r="S528" s="11" t="e">
        <f t="shared" si="41"/>
        <v>#REF!</v>
      </c>
      <c r="T528" s="11">
        <v>246.08135593220339</v>
      </c>
      <c r="U528" s="21" t="e">
        <f t="shared" si="40"/>
        <v>#REF!</v>
      </c>
      <c r="V528" s="9" t="s">
        <v>6</v>
      </c>
      <c r="W528" s="20">
        <f>COUNT(L528,M528,N528,F528,J528,I528,H528,G528,#REF!,E528,#REF!)</f>
        <v>0</v>
      </c>
      <c r="X528" s="22" t="e">
        <f t="shared" si="43"/>
        <v>#DIV/0!</v>
      </c>
      <c r="Y528" s="22" t="e">
        <f>X528-#REF!</f>
        <v>#DIV/0!</v>
      </c>
    </row>
    <row r="529" spans="1:25" s="20" customFormat="1" ht="30" x14ac:dyDescent="0.25">
      <c r="A529" s="13"/>
      <c r="B529" s="10" t="s">
        <v>966</v>
      </c>
      <c r="C529" s="36" t="s">
        <v>45</v>
      </c>
      <c r="D529" s="58" t="s">
        <v>1274</v>
      </c>
      <c r="E529" s="12"/>
      <c r="F529" s="48"/>
      <c r="G529" s="11"/>
      <c r="H529" s="4"/>
      <c r="I529" s="4"/>
      <c r="J529" s="11"/>
      <c r="K529" s="4"/>
      <c r="L529" s="4"/>
      <c r="M529" s="4"/>
      <c r="N529" s="4"/>
      <c r="O529" s="4"/>
      <c r="P529" s="4"/>
      <c r="Q529" s="11" t="e">
        <f>MIN(K529,M529,N529,O529,P529,J529,I529,H529,G529,F529,E529,#REF!,L529)</f>
        <v>#REF!</v>
      </c>
      <c r="R529" s="11" t="e">
        <f>Q529-#REF!</f>
        <v>#REF!</v>
      </c>
      <c r="S529" s="11" t="e">
        <f t="shared" si="41"/>
        <v>#REF!</v>
      </c>
      <c r="T529" s="11">
        <v>222</v>
      </c>
      <c r="U529" s="21" t="e">
        <f t="shared" si="40"/>
        <v>#REF!</v>
      </c>
      <c r="V529" s="9" t="s">
        <v>6</v>
      </c>
      <c r="W529" s="20">
        <f>COUNT(L529,M529,N529,F529,J529,I529,H529,G529,#REF!,E529,#REF!)</f>
        <v>0</v>
      </c>
      <c r="X529" s="22" t="e">
        <f t="shared" si="43"/>
        <v>#DIV/0!</v>
      </c>
      <c r="Y529" s="22" t="e">
        <f>X529-#REF!</f>
        <v>#DIV/0!</v>
      </c>
    </row>
    <row r="530" spans="1:25" s="20" customFormat="1" ht="30" x14ac:dyDescent="0.25">
      <c r="A530" s="13"/>
      <c r="B530" s="10" t="s">
        <v>967</v>
      </c>
      <c r="C530" s="36" t="s">
        <v>4</v>
      </c>
      <c r="D530" s="58" t="s">
        <v>1274</v>
      </c>
      <c r="E530" s="12"/>
      <c r="F530" s="48"/>
      <c r="G530" s="11"/>
      <c r="H530" s="4"/>
      <c r="I530" s="4"/>
      <c r="J530" s="11"/>
      <c r="K530" s="4"/>
      <c r="L530" s="4"/>
      <c r="M530" s="4"/>
      <c r="N530" s="4"/>
      <c r="O530" s="4"/>
      <c r="P530" s="4"/>
      <c r="Q530" s="11" t="e">
        <f>MIN(K530,M530,N530,O530,P530,J530,I530,H530,G530,F530,E530,#REF!,L530)</f>
        <v>#REF!</v>
      </c>
      <c r="R530" s="11" t="e">
        <f>Q530-#REF!</f>
        <v>#REF!</v>
      </c>
      <c r="S530" s="11" t="e">
        <f t="shared" si="41"/>
        <v>#REF!</v>
      </c>
      <c r="T530" s="11">
        <v>186.22372881355932</v>
      </c>
      <c r="U530" s="21" t="e">
        <f t="shared" si="40"/>
        <v>#REF!</v>
      </c>
      <c r="V530" s="9" t="s">
        <v>84</v>
      </c>
      <c r="W530" s="20">
        <f>COUNT(L530,M530,N530,F530,J530,I530,H530,G530,#REF!,E530,#REF!)</f>
        <v>0</v>
      </c>
      <c r="X530" s="22" t="e">
        <f t="shared" si="43"/>
        <v>#DIV/0!</v>
      </c>
      <c r="Y530" s="22" t="e">
        <f>X530-#REF!</f>
        <v>#DIV/0!</v>
      </c>
    </row>
    <row r="531" spans="1:25" s="20" customFormat="1" ht="30" x14ac:dyDescent="0.25">
      <c r="A531" s="13"/>
      <c r="B531" s="10" t="s">
        <v>968</v>
      </c>
      <c r="C531" s="36" t="s">
        <v>4</v>
      </c>
      <c r="D531" s="58" t="s">
        <v>1274</v>
      </c>
      <c r="E531" s="12"/>
      <c r="F531" s="48"/>
      <c r="G531" s="11"/>
      <c r="H531" s="4"/>
      <c r="I531" s="4"/>
      <c r="J531" s="11"/>
      <c r="K531" s="4"/>
      <c r="L531" s="4"/>
      <c r="M531" s="4"/>
      <c r="N531" s="4"/>
      <c r="O531" s="4"/>
      <c r="P531" s="4"/>
      <c r="Q531" s="11" t="e">
        <f>MIN(K531,M531,N531,O531,P531,J531,I531,H531,G531,F531,E531,#REF!,L531)</f>
        <v>#REF!</v>
      </c>
      <c r="R531" s="11" t="e">
        <f>Q531-#REF!</f>
        <v>#REF!</v>
      </c>
      <c r="S531" s="11" t="e">
        <f t="shared" si="41"/>
        <v>#REF!</v>
      </c>
      <c r="T531" s="11">
        <v>168</v>
      </c>
      <c r="U531" s="21" t="e">
        <f t="shared" si="40"/>
        <v>#REF!</v>
      </c>
      <c r="V531" s="9" t="s">
        <v>84</v>
      </c>
      <c r="W531" s="20">
        <f>COUNT(L531,M531,N531,F531,J531,I531,H531,G531,#REF!,E531,#REF!)</f>
        <v>0</v>
      </c>
      <c r="X531" s="22" t="e">
        <f t="shared" si="43"/>
        <v>#DIV/0!</v>
      </c>
      <c r="Y531" s="22" t="e">
        <f>X531-#REF!</f>
        <v>#DIV/0!</v>
      </c>
    </row>
    <row r="532" spans="1:25" s="20" customFormat="1" ht="30" x14ac:dyDescent="0.25">
      <c r="A532" s="13"/>
      <c r="B532" s="10" t="s">
        <v>974</v>
      </c>
      <c r="C532" s="36" t="s">
        <v>4</v>
      </c>
      <c r="D532" s="58" t="s">
        <v>1274</v>
      </c>
      <c r="E532" s="12"/>
      <c r="F532" s="48"/>
      <c r="G532" s="11"/>
      <c r="H532" s="4"/>
      <c r="I532" s="4"/>
      <c r="J532" s="11"/>
      <c r="K532" s="4"/>
      <c r="L532" s="4"/>
      <c r="M532" s="4"/>
      <c r="N532" s="4"/>
      <c r="O532" s="4"/>
      <c r="P532" s="4"/>
      <c r="Q532" s="11" t="e">
        <f>MIN(K532,M532,N532,O532,P532,J532,I532,H532,G532,F532,E532,#REF!,L532)</f>
        <v>#REF!</v>
      </c>
      <c r="R532" s="11" t="e">
        <f>Q532-#REF!</f>
        <v>#REF!</v>
      </c>
      <c r="S532" s="11" t="e">
        <f t="shared" si="41"/>
        <v>#REF!</v>
      </c>
      <c r="T532" s="11">
        <v>199.52542372881354</v>
      </c>
      <c r="U532" s="21" t="e">
        <f t="shared" si="40"/>
        <v>#REF!</v>
      </c>
      <c r="V532" s="9" t="s">
        <v>6</v>
      </c>
      <c r="W532" s="20">
        <f>COUNT(L532,M532,N532,F532,J532,I532,H532,G532,#REF!,E532,#REF!)</f>
        <v>0</v>
      </c>
      <c r="X532" s="22" t="e">
        <f t="shared" si="43"/>
        <v>#DIV/0!</v>
      </c>
      <c r="Y532" s="22" t="e">
        <f>X532-#REF!</f>
        <v>#DIV/0!</v>
      </c>
    </row>
    <row r="533" spans="1:25" s="20" customFormat="1" ht="30" x14ac:dyDescent="0.25">
      <c r="A533" s="13"/>
      <c r="B533" s="10" t="s">
        <v>973</v>
      </c>
      <c r="C533" s="36" t="s">
        <v>4</v>
      </c>
      <c r="D533" s="58" t="s">
        <v>1274</v>
      </c>
      <c r="E533" s="12"/>
      <c r="F533" s="48"/>
      <c r="G533" s="11"/>
      <c r="H533" s="4"/>
      <c r="I533" s="4"/>
      <c r="J533" s="11"/>
      <c r="K533" s="4"/>
      <c r="L533" s="4"/>
      <c r="M533" s="4"/>
      <c r="N533" s="4"/>
      <c r="O533" s="4"/>
      <c r="P533" s="4"/>
      <c r="Q533" s="11" t="e">
        <f>MIN(K533,M533,N533,O533,P533,J533,I533,H533,G533,F533,E533,#REF!,L533)</f>
        <v>#REF!</v>
      </c>
      <c r="R533" s="11" t="e">
        <f>Q533-#REF!</f>
        <v>#REF!</v>
      </c>
      <c r="S533" s="11" t="e">
        <f t="shared" si="41"/>
        <v>#REF!</v>
      </c>
      <c r="T533" s="11">
        <v>180</v>
      </c>
      <c r="U533" s="21" t="e">
        <f t="shared" si="40"/>
        <v>#REF!</v>
      </c>
      <c r="V533" s="9" t="s">
        <v>6</v>
      </c>
      <c r="W533" s="20">
        <f>COUNT(L533,M533,N533,F533,J533,I533,H533,G533,#REF!,E533,#REF!)</f>
        <v>0</v>
      </c>
      <c r="X533" s="22" t="e">
        <f t="shared" si="43"/>
        <v>#DIV/0!</v>
      </c>
      <c r="Y533" s="22" t="e">
        <f>X533-#REF!</f>
        <v>#DIV/0!</v>
      </c>
    </row>
    <row r="534" spans="1:25" s="20" customFormat="1" ht="30" x14ac:dyDescent="0.25">
      <c r="A534" s="13"/>
      <c r="B534" s="10" t="s">
        <v>971</v>
      </c>
      <c r="C534" s="36" t="s">
        <v>4</v>
      </c>
      <c r="D534" s="58" t="s">
        <v>1274</v>
      </c>
      <c r="E534" s="12"/>
      <c r="F534" s="48"/>
      <c r="G534" s="11"/>
      <c r="H534" s="4"/>
      <c r="I534" s="4"/>
      <c r="J534" s="11"/>
      <c r="K534" s="4"/>
      <c r="L534" s="4"/>
      <c r="M534" s="4"/>
      <c r="N534" s="4"/>
      <c r="O534" s="4"/>
      <c r="P534" s="4"/>
      <c r="Q534" s="11" t="e">
        <f>MIN(K534,M534,N534,O534,P534,J534,I534,H534,G534,F534,E534,#REF!,L534)</f>
        <v>#REF!</v>
      </c>
      <c r="R534" s="11" t="e">
        <f>Q534-#REF!</f>
        <v>#REF!</v>
      </c>
      <c r="S534" s="11" t="e">
        <f t="shared" si="41"/>
        <v>#REF!</v>
      </c>
      <c r="T534" s="11">
        <v>186.22372881355932</v>
      </c>
      <c r="U534" s="21" t="e">
        <f t="shared" si="40"/>
        <v>#REF!</v>
      </c>
      <c r="V534" s="9" t="s">
        <v>6</v>
      </c>
      <c r="W534" s="20">
        <f>COUNT(L534,M534,N534,F534,J534,I534,H534,G534,#REF!,E534,#REF!)</f>
        <v>0</v>
      </c>
      <c r="X534" s="22" t="e">
        <f t="shared" si="43"/>
        <v>#DIV/0!</v>
      </c>
      <c r="Y534" s="22" t="e">
        <f>X534-#REF!</f>
        <v>#DIV/0!</v>
      </c>
    </row>
    <row r="535" spans="1:25" s="20" customFormat="1" ht="30" x14ac:dyDescent="0.25">
      <c r="A535" s="13"/>
      <c r="B535" s="10" t="s">
        <v>972</v>
      </c>
      <c r="C535" s="36" t="s">
        <v>4</v>
      </c>
      <c r="D535" s="58" t="s">
        <v>1274</v>
      </c>
      <c r="E535" s="12"/>
      <c r="F535" s="48"/>
      <c r="G535" s="11"/>
      <c r="H535" s="4"/>
      <c r="I535" s="4"/>
      <c r="J535" s="11"/>
      <c r="K535" s="4"/>
      <c r="L535" s="4"/>
      <c r="M535" s="4"/>
      <c r="N535" s="4"/>
      <c r="O535" s="4"/>
      <c r="P535" s="4"/>
      <c r="Q535" s="11" t="e">
        <f>MIN(K535,M535,N535,O535,P535,J535,I535,H535,G535,F535,E535,#REF!,L535)</f>
        <v>#REF!</v>
      </c>
      <c r="R535" s="11" t="e">
        <f>Q535-#REF!</f>
        <v>#REF!</v>
      </c>
      <c r="S535" s="11" t="e">
        <f t="shared" si="41"/>
        <v>#REF!</v>
      </c>
      <c r="T535" s="11">
        <v>168</v>
      </c>
      <c r="U535" s="21" t="e">
        <f t="shared" si="40"/>
        <v>#REF!</v>
      </c>
      <c r="V535" s="9" t="s">
        <v>6</v>
      </c>
      <c r="W535" s="20">
        <f>COUNT(L535,M535,N535,F535,J535,I535,H535,G535,#REF!,E535,#REF!)</f>
        <v>0</v>
      </c>
      <c r="X535" s="22" t="e">
        <f t="shared" si="43"/>
        <v>#DIV/0!</v>
      </c>
      <c r="Y535" s="22" t="e">
        <f>X535-#REF!</f>
        <v>#DIV/0!</v>
      </c>
    </row>
    <row r="536" spans="1:25" s="20" customFormat="1" ht="30" x14ac:dyDescent="0.25">
      <c r="A536" s="13"/>
      <c r="B536" s="10" t="s">
        <v>975</v>
      </c>
      <c r="C536" s="36" t="s">
        <v>4</v>
      </c>
      <c r="D536" s="58" t="s">
        <v>1274</v>
      </c>
      <c r="E536" s="12"/>
      <c r="F536" s="48"/>
      <c r="G536" s="11"/>
      <c r="H536" s="4"/>
      <c r="I536" s="4"/>
      <c r="J536" s="11"/>
      <c r="K536" s="4"/>
      <c r="L536" s="4"/>
      <c r="M536" s="4"/>
      <c r="N536" s="4"/>
      <c r="O536" s="4"/>
      <c r="P536" s="4"/>
      <c r="Q536" s="11" t="e">
        <f>MIN(K536,M536,N536,O536,P536,J536,I536,H536,G536,F536,E536,#REF!,L536)</f>
        <v>#REF!</v>
      </c>
      <c r="R536" s="11" t="e">
        <f>Q536-#REF!</f>
        <v>#REF!</v>
      </c>
      <c r="S536" s="11" t="e">
        <f t="shared" si="41"/>
        <v>#REF!</v>
      </c>
      <c r="T536" s="11">
        <v>133.01694915254237</v>
      </c>
      <c r="U536" s="21" t="e">
        <f t="shared" si="40"/>
        <v>#REF!</v>
      </c>
      <c r="V536" s="9" t="s">
        <v>6</v>
      </c>
      <c r="W536" s="20">
        <f>COUNT(L536,M536,N536,F536,J536,I536,H536,G536,#REF!,E536,#REF!)</f>
        <v>0</v>
      </c>
      <c r="X536" s="22" t="e">
        <f t="shared" si="43"/>
        <v>#DIV/0!</v>
      </c>
      <c r="Y536" s="22" t="e">
        <f>X536-#REF!</f>
        <v>#DIV/0!</v>
      </c>
    </row>
    <row r="537" spans="1:25" s="20" customFormat="1" ht="30" x14ac:dyDescent="0.25">
      <c r="A537" s="13"/>
      <c r="B537" s="10" t="s">
        <v>976</v>
      </c>
      <c r="C537" s="36" t="s">
        <v>4</v>
      </c>
      <c r="D537" s="58" t="s">
        <v>1274</v>
      </c>
      <c r="E537" s="12"/>
      <c r="F537" s="48"/>
      <c r="G537" s="11"/>
      <c r="H537" s="4"/>
      <c r="I537" s="4"/>
      <c r="J537" s="11"/>
      <c r="K537" s="4"/>
      <c r="L537" s="4"/>
      <c r="M537" s="4"/>
      <c r="N537" s="4"/>
      <c r="O537" s="4"/>
      <c r="P537" s="4"/>
      <c r="Q537" s="11" t="e">
        <f>MIN(K537,M537,N537,O537,P537,J537,I537,H537,G537,F537,E537,#REF!,L537)</f>
        <v>#REF!</v>
      </c>
      <c r="R537" s="11" t="e">
        <f>Q537-#REF!</f>
        <v>#REF!</v>
      </c>
      <c r="S537" s="11" t="e">
        <f t="shared" si="41"/>
        <v>#REF!</v>
      </c>
      <c r="T537" s="11">
        <v>120</v>
      </c>
      <c r="U537" s="21" t="e">
        <f t="shared" si="40"/>
        <v>#REF!</v>
      </c>
      <c r="V537" s="9" t="s">
        <v>6</v>
      </c>
      <c r="W537" s="20">
        <f>COUNT(L537,M537,N537,F537,J537,I537,H537,G537,#REF!,E537,#REF!)</f>
        <v>0</v>
      </c>
      <c r="X537" s="22" t="e">
        <f t="shared" si="43"/>
        <v>#DIV/0!</v>
      </c>
      <c r="Y537" s="22" t="e">
        <f>X537-#REF!</f>
        <v>#DIV/0!</v>
      </c>
    </row>
    <row r="538" spans="1:25" s="20" customFormat="1" ht="30" x14ac:dyDescent="0.25">
      <c r="A538" s="13"/>
      <c r="B538" s="10" t="s">
        <v>977</v>
      </c>
      <c r="C538" s="36" t="s">
        <v>4</v>
      </c>
      <c r="D538" s="58" t="s">
        <v>1274</v>
      </c>
      <c r="E538" s="12"/>
      <c r="F538" s="48"/>
      <c r="G538" s="11"/>
      <c r="H538" s="4"/>
      <c r="I538" s="4"/>
      <c r="J538" s="11"/>
      <c r="K538" s="4"/>
      <c r="L538" s="4"/>
      <c r="M538" s="4"/>
      <c r="N538" s="4"/>
      <c r="O538" s="4"/>
      <c r="P538" s="4"/>
      <c r="Q538" s="11" t="e">
        <f>MIN(K538,M538,N538,O538,P538,J538,I538,H538,G538,F538,E538,#REF!,L538)</f>
        <v>#REF!</v>
      </c>
      <c r="R538" s="11" t="e">
        <f>Q538-#REF!</f>
        <v>#REF!</v>
      </c>
      <c r="S538" s="11" t="e">
        <f t="shared" si="41"/>
        <v>#REF!</v>
      </c>
      <c r="T538" s="11">
        <v>159.62033898305083</v>
      </c>
      <c r="U538" s="21" t="e">
        <f t="shared" si="40"/>
        <v>#REF!</v>
      </c>
      <c r="V538" s="9" t="s">
        <v>6</v>
      </c>
      <c r="W538" s="20">
        <f>COUNT(L538,M538,N538,F538,J538,I538,H538,G538,#REF!,E538,#REF!)</f>
        <v>0</v>
      </c>
      <c r="X538" s="22" t="e">
        <f t="shared" si="43"/>
        <v>#DIV/0!</v>
      </c>
      <c r="Y538" s="22" t="e">
        <f>X538-#REF!</f>
        <v>#DIV/0!</v>
      </c>
    </row>
    <row r="539" spans="1:25" s="20" customFormat="1" ht="30" x14ac:dyDescent="0.25">
      <c r="A539" s="13"/>
      <c r="B539" s="10" t="s">
        <v>978</v>
      </c>
      <c r="C539" s="36" t="s">
        <v>4</v>
      </c>
      <c r="D539" s="58" t="s">
        <v>1274</v>
      </c>
      <c r="E539" s="12"/>
      <c r="F539" s="48"/>
      <c r="G539" s="11"/>
      <c r="H539" s="4"/>
      <c r="I539" s="4"/>
      <c r="J539" s="11"/>
      <c r="K539" s="4"/>
      <c r="L539" s="4"/>
      <c r="M539" s="4"/>
      <c r="N539" s="4"/>
      <c r="O539" s="4"/>
      <c r="P539" s="4"/>
      <c r="Q539" s="11" t="e">
        <f>MIN(K539,M539,N539,O539,P539,J539,I539,H539,G539,F539,E539,#REF!,L539)</f>
        <v>#REF!</v>
      </c>
      <c r="R539" s="11" t="e">
        <f>Q539-#REF!</f>
        <v>#REF!</v>
      </c>
      <c r="S539" s="11" t="e">
        <f t="shared" si="41"/>
        <v>#REF!</v>
      </c>
      <c r="T539" s="11">
        <v>144</v>
      </c>
      <c r="U539" s="21" t="e">
        <f t="shared" si="40"/>
        <v>#REF!</v>
      </c>
      <c r="V539" s="9" t="s">
        <v>6</v>
      </c>
      <c r="W539" s="20">
        <f>COUNT(L539,M539,N539,F539,J539,I539,H539,G539,#REF!,E539,#REF!)</f>
        <v>0</v>
      </c>
      <c r="X539" s="22" t="e">
        <f t="shared" si="43"/>
        <v>#DIV/0!</v>
      </c>
      <c r="Y539" s="22" t="e">
        <f>X539-#REF!</f>
        <v>#DIV/0!</v>
      </c>
    </row>
    <row r="540" spans="1:25" s="20" customFormat="1" ht="30" x14ac:dyDescent="0.25">
      <c r="A540" s="13"/>
      <c r="B540" s="10" t="s">
        <v>979</v>
      </c>
      <c r="C540" s="36" t="s">
        <v>4</v>
      </c>
      <c r="D540" s="58" t="s">
        <v>1274</v>
      </c>
      <c r="E540" s="12"/>
      <c r="F540" s="48"/>
      <c r="G540" s="11"/>
      <c r="H540" s="4"/>
      <c r="I540" s="4"/>
      <c r="J540" s="11"/>
      <c r="K540" s="4"/>
      <c r="L540" s="4"/>
      <c r="M540" s="4"/>
      <c r="N540" s="4"/>
      <c r="O540" s="4"/>
      <c r="P540" s="4"/>
      <c r="Q540" s="11" t="e">
        <f>MIN(K540,M540,N540,O540,P540,J540,I540,H540,G540,F540,E540,#REF!,L540)</f>
        <v>#REF!</v>
      </c>
      <c r="R540" s="11" t="e">
        <f>Q540-#REF!</f>
        <v>#REF!</v>
      </c>
      <c r="S540" s="11" t="e">
        <f t="shared" si="41"/>
        <v>#REF!</v>
      </c>
      <c r="T540" s="11">
        <v>186.22372881355932</v>
      </c>
      <c r="U540" s="21" t="e">
        <f t="shared" si="40"/>
        <v>#REF!</v>
      </c>
      <c r="V540" s="9" t="s">
        <v>6</v>
      </c>
      <c r="W540" s="20">
        <f>COUNT(L540,M540,N540,F540,J540,I540,H540,G540,#REF!,E540,#REF!)</f>
        <v>0</v>
      </c>
      <c r="X540" s="22" t="e">
        <f t="shared" si="43"/>
        <v>#DIV/0!</v>
      </c>
      <c r="Y540" s="22" t="e">
        <f>X540-#REF!</f>
        <v>#DIV/0!</v>
      </c>
    </row>
    <row r="541" spans="1:25" s="20" customFormat="1" ht="30" x14ac:dyDescent="0.25">
      <c r="A541" s="13"/>
      <c r="B541" s="10" t="s">
        <v>980</v>
      </c>
      <c r="C541" s="36" t="s">
        <v>4</v>
      </c>
      <c r="D541" s="58" t="s">
        <v>1274</v>
      </c>
      <c r="E541" s="12"/>
      <c r="F541" s="48"/>
      <c r="G541" s="11"/>
      <c r="H541" s="4"/>
      <c r="I541" s="4"/>
      <c r="J541" s="11"/>
      <c r="K541" s="4"/>
      <c r="L541" s="4"/>
      <c r="M541" s="4"/>
      <c r="N541" s="4"/>
      <c r="O541" s="4"/>
      <c r="P541" s="4"/>
      <c r="Q541" s="11" t="e">
        <f>MIN(K541,M541,N541,O541,P541,J541,I541,H541,G541,F541,E541,#REF!,L541)</f>
        <v>#REF!</v>
      </c>
      <c r="R541" s="11" t="e">
        <f>Q541-#REF!</f>
        <v>#REF!</v>
      </c>
      <c r="S541" s="11" t="e">
        <f t="shared" si="41"/>
        <v>#REF!</v>
      </c>
      <c r="T541" s="11">
        <v>168</v>
      </c>
      <c r="U541" s="21" t="e">
        <f t="shared" si="40"/>
        <v>#REF!</v>
      </c>
      <c r="V541" s="9" t="s">
        <v>6</v>
      </c>
      <c r="W541" s="20">
        <f>COUNT(L541,M541,N541,F541,J541,I541,H541,G541,#REF!,E541,#REF!)</f>
        <v>0</v>
      </c>
      <c r="X541" s="22" t="e">
        <f t="shared" si="43"/>
        <v>#DIV/0!</v>
      </c>
      <c r="Y541" s="22" t="e">
        <f>X541-#REF!</f>
        <v>#DIV/0!</v>
      </c>
    </row>
    <row r="542" spans="1:25" s="20" customFormat="1" ht="30" x14ac:dyDescent="0.25">
      <c r="A542" s="13"/>
      <c r="B542" s="10" t="s">
        <v>981</v>
      </c>
      <c r="C542" s="36" t="s">
        <v>4</v>
      </c>
      <c r="D542" s="58" t="s">
        <v>1274</v>
      </c>
      <c r="E542" s="12"/>
      <c r="F542" s="48"/>
      <c r="G542" s="11"/>
      <c r="H542" s="4"/>
      <c r="I542" s="4"/>
      <c r="J542" s="11"/>
      <c r="K542" s="4"/>
      <c r="L542" s="4"/>
      <c r="M542" s="4"/>
      <c r="N542" s="4"/>
      <c r="O542" s="4"/>
      <c r="P542" s="4"/>
      <c r="Q542" s="11" t="e">
        <f>MIN(K542,M542,N542,O542,P542,J542,I542,H542,G542,F542,E542,#REF!,L542)</f>
        <v>#REF!</v>
      </c>
      <c r="R542" s="11" t="e">
        <f>Q542-#REF!</f>
        <v>#REF!</v>
      </c>
      <c r="S542" s="11" t="e">
        <f t="shared" si="41"/>
        <v>#REF!</v>
      </c>
      <c r="T542" s="11">
        <v>172.9220338983051</v>
      </c>
      <c r="U542" s="21" t="e">
        <f t="shared" si="40"/>
        <v>#REF!</v>
      </c>
      <c r="V542" s="9" t="s">
        <v>84</v>
      </c>
      <c r="W542" s="20">
        <f>COUNT(L542,M542,N542,F542,J542,I542,H542,G542,#REF!,E542,#REF!)</f>
        <v>0</v>
      </c>
      <c r="X542" s="22" t="e">
        <f t="shared" si="43"/>
        <v>#DIV/0!</v>
      </c>
      <c r="Y542" s="22" t="e">
        <f>X542-#REF!</f>
        <v>#DIV/0!</v>
      </c>
    </row>
    <row r="543" spans="1:25" s="20" customFormat="1" ht="30" x14ac:dyDescent="0.25">
      <c r="A543" s="13"/>
      <c r="B543" s="10" t="s">
        <v>982</v>
      </c>
      <c r="C543" s="36" t="s">
        <v>4</v>
      </c>
      <c r="D543" s="58" t="s">
        <v>1274</v>
      </c>
      <c r="E543" s="12"/>
      <c r="F543" s="48"/>
      <c r="G543" s="11"/>
      <c r="H543" s="4"/>
      <c r="I543" s="4"/>
      <c r="J543" s="11"/>
      <c r="K543" s="4"/>
      <c r="L543" s="4"/>
      <c r="M543" s="4"/>
      <c r="N543" s="4"/>
      <c r="O543" s="4"/>
      <c r="P543" s="4"/>
      <c r="Q543" s="11" t="e">
        <f>MIN(K543,M543,N543,O543,P543,J543,I543,H543,G543,F543,E543,#REF!,L543)</f>
        <v>#REF!</v>
      </c>
      <c r="R543" s="11" t="e">
        <f>Q543-#REF!</f>
        <v>#REF!</v>
      </c>
      <c r="S543" s="11" t="e">
        <f t="shared" si="41"/>
        <v>#REF!</v>
      </c>
      <c r="T543" s="11">
        <v>156</v>
      </c>
      <c r="U543" s="21" t="e">
        <f t="shared" si="40"/>
        <v>#REF!</v>
      </c>
      <c r="V543" s="9" t="s">
        <v>84</v>
      </c>
      <c r="W543" s="20">
        <f>COUNT(L543,M543,N543,F543,J543,I543,H543,G543,#REF!,E543,#REF!)</f>
        <v>0</v>
      </c>
      <c r="X543" s="22" t="e">
        <f t="shared" si="43"/>
        <v>#DIV/0!</v>
      </c>
      <c r="Y543" s="22" t="e">
        <f>X543-#REF!</f>
        <v>#DIV/0!</v>
      </c>
    </row>
    <row r="544" spans="1:25" s="20" customFormat="1" ht="30" x14ac:dyDescent="0.25">
      <c r="A544" s="13"/>
      <c r="B544" s="10" t="s">
        <v>983</v>
      </c>
      <c r="C544" s="36" t="s">
        <v>4</v>
      </c>
      <c r="D544" s="58" t="s">
        <v>1274</v>
      </c>
      <c r="E544" s="12"/>
      <c r="F544" s="48"/>
      <c r="G544" s="11"/>
      <c r="H544" s="4"/>
      <c r="I544" s="4"/>
      <c r="J544" s="11"/>
      <c r="K544" s="4"/>
      <c r="L544" s="4"/>
      <c r="M544" s="4"/>
      <c r="N544" s="4"/>
      <c r="O544" s="4"/>
      <c r="P544" s="4"/>
      <c r="Q544" s="11" t="e">
        <f>MIN(K544,M544,N544,O544,P544,J544,I544,H544,G544,F544,E544,#REF!,L544)</f>
        <v>#REF!</v>
      </c>
      <c r="R544" s="11" t="e">
        <f>Q544-#REF!</f>
        <v>#REF!</v>
      </c>
      <c r="S544" s="11" t="e">
        <f t="shared" si="41"/>
        <v>#REF!</v>
      </c>
      <c r="T544" s="11">
        <v>139.66779661016949</v>
      </c>
      <c r="U544" s="21" t="e">
        <f t="shared" si="40"/>
        <v>#REF!</v>
      </c>
      <c r="V544" s="9" t="s">
        <v>84</v>
      </c>
      <c r="W544" s="20">
        <f>COUNT(L544,M544,N544,F544,J544,I544,H544,G544,#REF!,E544,#REF!)</f>
        <v>0</v>
      </c>
      <c r="X544" s="22" t="e">
        <f t="shared" si="43"/>
        <v>#DIV/0!</v>
      </c>
      <c r="Y544" s="22" t="e">
        <f>X544-#REF!</f>
        <v>#DIV/0!</v>
      </c>
    </row>
    <row r="545" spans="1:25" s="20" customFormat="1" ht="30" x14ac:dyDescent="0.25">
      <c r="A545" s="13"/>
      <c r="B545" s="10" t="s">
        <v>984</v>
      </c>
      <c r="C545" s="36" t="s">
        <v>4</v>
      </c>
      <c r="D545" s="58" t="s">
        <v>1274</v>
      </c>
      <c r="E545" s="12"/>
      <c r="F545" s="48"/>
      <c r="G545" s="11"/>
      <c r="H545" s="4"/>
      <c r="I545" s="4"/>
      <c r="J545" s="11"/>
      <c r="K545" s="4"/>
      <c r="L545" s="4"/>
      <c r="M545" s="4"/>
      <c r="N545" s="4"/>
      <c r="O545" s="4"/>
      <c r="P545" s="4"/>
      <c r="Q545" s="11" t="e">
        <f>MIN(K545,M545,N545,O545,P545,J545,I545,H545,G545,F545,E545,#REF!,L545)</f>
        <v>#REF!</v>
      </c>
      <c r="R545" s="11" t="e">
        <f>Q545-#REF!</f>
        <v>#REF!</v>
      </c>
      <c r="S545" s="11" t="e">
        <f t="shared" si="41"/>
        <v>#REF!</v>
      </c>
      <c r="T545" s="11">
        <v>126</v>
      </c>
      <c r="U545" s="21" t="e">
        <f t="shared" si="40"/>
        <v>#REF!</v>
      </c>
      <c r="V545" s="9" t="s">
        <v>84</v>
      </c>
      <c r="W545" s="20">
        <f>COUNT(L545,M545,N545,F545,J545,I545,H545,G545,#REF!,E545,#REF!)</f>
        <v>0</v>
      </c>
      <c r="X545" s="22" t="e">
        <f t="shared" si="43"/>
        <v>#DIV/0!</v>
      </c>
      <c r="Y545" s="22" t="e">
        <f>X545-#REF!</f>
        <v>#DIV/0!</v>
      </c>
    </row>
    <row r="546" spans="1:25" s="20" customFormat="1" ht="30" x14ac:dyDescent="0.25">
      <c r="A546" s="13"/>
      <c r="B546" s="10" t="s">
        <v>985</v>
      </c>
      <c r="C546" s="36" t="s">
        <v>4</v>
      </c>
      <c r="D546" s="58" t="s">
        <v>1274</v>
      </c>
      <c r="E546" s="12"/>
      <c r="F546" s="48"/>
      <c r="G546" s="11"/>
      <c r="H546" s="4"/>
      <c r="I546" s="4"/>
      <c r="J546" s="11"/>
      <c r="K546" s="4"/>
      <c r="L546" s="4"/>
      <c r="M546" s="4"/>
      <c r="N546" s="4"/>
      <c r="O546" s="4"/>
      <c r="P546" s="4"/>
      <c r="Q546" s="11" t="e">
        <f>MIN(K546,M546,N546,O546,P546,J546,I546,H546,G546,F546,E546,#REF!,L546)</f>
        <v>#REF!</v>
      </c>
      <c r="R546" s="11" t="e">
        <f>Q546-#REF!</f>
        <v>#REF!</v>
      </c>
      <c r="S546" s="11" t="e">
        <f t="shared" si="41"/>
        <v>#REF!</v>
      </c>
      <c r="T546" s="11">
        <v>1283.6135593220338</v>
      </c>
      <c r="U546" s="21" t="e">
        <f t="shared" si="40"/>
        <v>#REF!</v>
      </c>
      <c r="V546" s="9" t="s">
        <v>84</v>
      </c>
      <c r="W546" s="20">
        <f>COUNT(L546,M546,N546,F546,J546,I546,H546,G546,#REF!,E546,#REF!)</f>
        <v>0</v>
      </c>
      <c r="X546" s="22" t="e">
        <f t="shared" si="43"/>
        <v>#DIV/0!</v>
      </c>
      <c r="Y546" s="22" t="e">
        <f>X546-#REF!</f>
        <v>#DIV/0!</v>
      </c>
    </row>
    <row r="547" spans="1:25" s="20" customFormat="1" ht="30" x14ac:dyDescent="0.25">
      <c r="A547" s="13"/>
      <c r="B547" s="10" t="s">
        <v>986</v>
      </c>
      <c r="C547" s="36" t="s">
        <v>4</v>
      </c>
      <c r="D547" s="58" t="s">
        <v>1274</v>
      </c>
      <c r="E547" s="12"/>
      <c r="F547" s="48"/>
      <c r="G547" s="11"/>
      <c r="H547" s="4"/>
      <c r="I547" s="4"/>
      <c r="J547" s="11"/>
      <c r="K547" s="4"/>
      <c r="L547" s="4"/>
      <c r="M547" s="4"/>
      <c r="N547" s="4"/>
      <c r="O547" s="4"/>
      <c r="P547" s="4"/>
      <c r="Q547" s="11" t="e">
        <f>MIN(K547,M547,N547,O547,P547,J547,I547,H547,G547,F547,E547,#REF!,L547)</f>
        <v>#REF!</v>
      </c>
      <c r="R547" s="11" t="e">
        <f>Q547-#REF!</f>
        <v>#REF!</v>
      </c>
      <c r="S547" s="11" t="e">
        <f t="shared" si="41"/>
        <v>#REF!</v>
      </c>
      <c r="T547" s="11">
        <v>1158</v>
      </c>
      <c r="U547" s="21" t="e">
        <f t="shared" si="40"/>
        <v>#REF!</v>
      </c>
      <c r="V547" s="9" t="s">
        <v>84</v>
      </c>
      <c r="W547" s="20">
        <f>COUNT(L547,M547,N547,F547,J547,I547,H547,G547,#REF!,E547,#REF!)</f>
        <v>0</v>
      </c>
      <c r="X547" s="22" t="e">
        <f t="shared" si="43"/>
        <v>#DIV/0!</v>
      </c>
      <c r="Y547" s="22" t="e">
        <f>X547-#REF!</f>
        <v>#DIV/0!</v>
      </c>
    </row>
    <row r="548" spans="1:25" s="20" customFormat="1" ht="30" x14ac:dyDescent="0.25">
      <c r="A548" s="13"/>
      <c r="B548" s="10" t="s">
        <v>991</v>
      </c>
      <c r="C548" s="36" t="s">
        <v>4</v>
      </c>
      <c r="D548" s="58" t="s">
        <v>1274</v>
      </c>
      <c r="E548" s="12"/>
      <c r="F548" s="48"/>
      <c r="G548" s="11"/>
      <c r="H548" s="4"/>
      <c r="I548" s="4"/>
      <c r="J548" s="11"/>
      <c r="K548" s="4"/>
      <c r="L548" s="4"/>
      <c r="M548" s="4"/>
      <c r="N548" s="4"/>
      <c r="O548" s="4"/>
      <c r="P548" s="4"/>
      <c r="Q548" s="11" t="e">
        <f>MIN(K548,M548,N548,O548,P548,J548,I548,H548,G548,F548,E548,#REF!,L548)</f>
        <v>#REF!</v>
      </c>
      <c r="R548" s="11" t="e">
        <f>Q548-#REF!</f>
        <v>#REF!</v>
      </c>
      <c r="S548" s="11" t="e">
        <f t="shared" si="41"/>
        <v>#REF!</v>
      </c>
      <c r="T548" s="11">
        <v>212.82711864406778</v>
      </c>
      <c r="U548" s="21" t="e">
        <f t="shared" si="40"/>
        <v>#REF!</v>
      </c>
      <c r="V548" s="9" t="s">
        <v>84</v>
      </c>
      <c r="W548" s="20">
        <f>COUNT(L548,M548,N548,F548,J548,I548,H548,G548,#REF!,E548,#REF!)</f>
        <v>0</v>
      </c>
      <c r="X548" s="22" t="e">
        <f t="shared" si="43"/>
        <v>#DIV/0!</v>
      </c>
      <c r="Y548" s="22" t="e">
        <f>X548-#REF!</f>
        <v>#DIV/0!</v>
      </c>
    </row>
    <row r="549" spans="1:25" s="20" customFormat="1" ht="30" x14ac:dyDescent="0.25">
      <c r="A549" s="13"/>
      <c r="B549" s="10" t="s">
        <v>992</v>
      </c>
      <c r="C549" s="36" t="s">
        <v>4</v>
      </c>
      <c r="D549" s="58" t="s">
        <v>1274</v>
      </c>
      <c r="E549" s="12"/>
      <c r="F549" s="48"/>
      <c r="G549" s="11"/>
      <c r="H549" s="4"/>
      <c r="I549" s="4"/>
      <c r="J549" s="11"/>
      <c r="K549" s="4"/>
      <c r="L549" s="4"/>
      <c r="M549" s="4"/>
      <c r="N549" s="4"/>
      <c r="O549" s="4"/>
      <c r="P549" s="4"/>
      <c r="Q549" s="11" t="e">
        <f>MIN(K549,M549,N549,O549,P549,J549,I549,H549,G549,F549,E549,#REF!,L549)</f>
        <v>#REF!</v>
      </c>
      <c r="R549" s="11" t="e">
        <f>Q549-#REF!</f>
        <v>#REF!</v>
      </c>
      <c r="S549" s="11" t="e">
        <f t="shared" si="41"/>
        <v>#REF!</v>
      </c>
      <c r="T549" s="11">
        <v>212.82711864406778</v>
      </c>
      <c r="U549" s="21" t="e">
        <f t="shared" si="40"/>
        <v>#REF!</v>
      </c>
      <c r="V549" s="9" t="s">
        <v>84</v>
      </c>
      <c r="W549" s="20">
        <f>COUNT(L549,M549,N549,F549,J549,I549,H549,G549,#REF!,E549,#REF!)</f>
        <v>0</v>
      </c>
      <c r="X549" s="22" t="e">
        <f t="shared" si="43"/>
        <v>#DIV/0!</v>
      </c>
      <c r="Y549" s="22" t="e">
        <f>X549-#REF!</f>
        <v>#DIV/0!</v>
      </c>
    </row>
    <row r="550" spans="1:25" s="20" customFormat="1" ht="30" x14ac:dyDescent="0.25">
      <c r="A550" s="13"/>
      <c r="B550" s="10" t="s">
        <v>997</v>
      </c>
      <c r="C550" s="36" t="s">
        <v>4</v>
      </c>
      <c r="D550" s="58" t="s">
        <v>1274</v>
      </c>
      <c r="E550" s="12"/>
      <c r="F550" s="48"/>
      <c r="G550" s="11"/>
      <c r="H550" s="4"/>
      <c r="I550" s="4"/>
      <c r="J550" s="11"/>
      <c r="K550" s="4"/>
      <c r="L550" s="4"/>
      <c r="M550" s="4"/>
      <c r="N550" s="4"/>
      <c r="O550" s="4"/>
      <c r="P550" s="4"/>
      <c r="Q550" s="11" t="e">
        <f>MIN(K550,M550,N550,O550,P550,J550,I550,H550,G550,F550,E550,#REF!,L550)</f>
        <v>#REF!</v>
      </c>
      <c r="R550" s="11" t="e">
        <f>Q550-#REF!</f>
        <v>#REF!</v>
      </c>
      <c r="S550" s="11" t="e">
        <f t="shared" si="41"/>
        <v>#REF!</v>
      </c>
      <c r="T550" s="11">
        <v>124.50386440677966</v>
      </c>
      <c r="U550" s="21" t="e">
        <f t="shared" si="40"/>
        <v>#REF!</v>
      </c>
      <c r="V550" s="9" t="s">
        <v>84</v>
      </c>
      <c r="W550" s="20">
        <f>COUNT(L550,M550,N550,F550,J550,I550,H550,G550,#REF!,E550,#REF!)</f>
        <v>0</v>
      </c>
      <c r="X550" s="22" t="e">
        <f t="shared" si="43"/>
        <v>#DIV/0!</v>
      </c>
      <c r="Y550" s="22" t="e">
        <f>X550-#REF!</f>
        <v>#DIV/0!</v>
      </c>
    </row>
    <row r="551" spans="1:25" s="20" customFormat="1" ht="30" x14ac:dyDescent="0.25">
      <c r="A551" s="13"/>
      <c r="B551" s="10" t="s">
        <v>998</v>
      </c>
      <c r="C551" s="36" t="s">
        <v>4</v>
      </c>
      <c r="D551" s="58" t="s">
        <v>1274</v>
      </c>
      <c r="E551" s="12"/>
      <c r="F551" s="48"/>
      <c r="G551" s="11"/>
      <c r="H551" s="4"/>
      <c r="I551" s="4"/>
      <c r="J551" s="11"/>
      <c r="K551" s="4"/>
      <c r="L551" s="4"/>
      <c r="M551" s="4"/>
      <c r="N551" s="4"/>
      <c r="O551" s="4"/>
      <c r="P551" s="4"/>
      <c r="Q551" s="11" t="e">
        <f>MIN(K551,M551,N551,O551,P551,J551,I551,H551,G551,F551,E551,#REF!,L551)</f>
        <v>#REF!</v>
      </c>
      <c r="R551" s="11" t="e">
        <f>Q551-#REF!</f>
        <v>#REF!</v>
      </c>
      <c r="S551" s="11" t="e">
        <f t="shared" si="41"/>
        <v>#REF!</v>
      </c>
      <c r="T551" s="11">
        <v>112.32000000000001</v>
      </c>
      <c r="U551" s="21" t="e">
        <f t="shared" si="40"/>
        <v>#REF!</v>
      </c>
      <c r="V551" s="9" t="s">
        <v>84</v>
      </c>
      <c r="W551" s="20">
        <f>COUNT(L551,M551,N551,F551,J551,I551,H551,G551,#REF!,E551,#REF!)</f>
        <v>0</v>
      </c>
      <c r="X551" s="22" t="e">
        <f t="shared" si="43"/>
        <v>#DIV/0!</v>
      </c>
      <c r="Y551" s="22" t="e">
        <f>X551-#REF!</f>
        <v>#DIV/0!</v>
      </c>
    </row>
    <row r="552" spans="1:25" s="20" customFormat="1" ht="30" x14ac:dyDescent="0.25">
      <c r="A552" s="13"/>
      <c r="B552" s="10" t="s">
        <v>999</v>
      </c>
      <c r="C552" s="36" t="s">
        <v>4</v>
      </c>
      <c r="D552" s="58" t="s">
        <v>1274</v>
      </c>
      <c r="E552" s="12"/>
      <c r="F552" s="48"/>
      <c r="G552" s="11"/>
      <c r="H552" s="4"/>
      <c r="I552" s="4"/>
      <c r="J552" s="11"/>
      <c r="K552" s="4"/>
      <c r="L552" s="4"/>
      <c r="M552" s="4"/>
      <c r="N552" s="4"/>
      <c r="O552" s="4"/>
      <c r="P552" s="4"/>
      <c r="Q552" s="11" t="e">
        <f>MIN(K552,M552,N552,O552,P552,J552,I552,H552,G552,F552,E552,#REF!,L552)</f>
        <v>#REF!</v>
      </c>
      <c r="R552" s="11" t="e">
        <f>Q552-#REF!</f>
        <v>#REF!</v>
      </c>
      <c r="S552" s="11" t="e">
        <f t="shared" si="41"/>
        <v>#REF!</v>
      </c>
      <c r="T552" s="11">
        <v>124.50386440677966</v>
      </c>
      <c r="U552" s="21" t="e">
        <f t="shared" si="40"/>
        <v>#REF!</v>
      </c>
      <c r="V552" s="9" t="s">
        <v>84</v>
      </c>
      <c r="W552" s="20">
        <f>COUNT(L552,M552,N552,F552,J552,I552,H552,G552,#REF!,E552,#REF!)</f>
        <v>0</v>
      </c>
      <c r="X552" s="22" t="e">
        <f t="shared" si="43"/>
        <v>#DIV/0!</v>
      </c>
      <c r="Y552" s="22" t="e">
        <f>X552-#REF!</f>
        <v>#DIV/0!</v>
      </c>
    </row>
    <row r="553" spans="1:25" s="20" customFormat="1" ht="30" x14ac:dyDescent="0.25">
      <c r="A553" s="13"/>
      <c r="B553" s="10" t="s">
        <v>1000</v>
      </c>
      <c r="C553" s="36" t="s">
        <v>4</v>
      </c>
      <c r="D553" s="58" t="s">
        <v>1274</v>
      </c>
      <c r="E553" s="12"/>
      <c r="F553" s="48"/>
      <c r="G553" s="11"/>
      <c r="H553" s="4"/>
      <c r="I553" s="4"/>
      <c r="J553" s="11"/>
      <c r="K553" s="4"/>
      <c r="L553" s="4"/>
      <c r="M553" s="4"/>
      <c r="N553" s="4"/>
      <c r="O553" s="4"/>
      <c r="P553" s="4"/>
      <c r="Q553" s="11" t="e">
        <f>MIN(K553,M553,N553,O553,P553,J553,I553,H553,G553,F553,E553,#REF!,L553)</f>
        <v>#REF!</v>
      </c>
      <c r="R553" s="11" t="e">
        <f>Q553-#REF!</f>
        <v>#REF!</v>
      </c>
      <c r="S553" s="11" t="e">
        <f t="shared" si="41"/>
        <v>#REF!</v>
      </c>
      <c r="T553" s="11">
        <v>112.32000000000001</v>
      </c>
      <c r="U553" s="21" t="e">
        <f t="shared" si="40"/>
        <v>#REF!</v>
      </c>
      <c r="V553" s="9" t="s">
        <v>84</v>
      </c>
      <c r="W553" s="20">
        <f>COUNT(L553,M553,N553,F553,J553,I553,H553,G553,#REF!,E553,#REF!)</f>
        <v>0</v>
      </c>
      <c r="X553" s="22" t="e">
        <f t="shared" si="43"/>
        <v>#DIV/0!</v>
      </c>
      <c r="Y553" s="22" t="e">
        <f>X553-#REF!</f>
        <v>#DIV/0!</v>
      </c>
    </row>
    <row r="554" spans="1:25" s="20" customFormat="1" ht="45" x14ac:dyDescent="0.25">
      <c r="A554" s="13"/>
      <c r="B554" s="10" t="s">
        <v>1033</v>
      </c>
      <c r="C554" s="36" t="s">
        <v>4</v>
      </c>
      <c r="D554" s="58" t="s">
        <v>1274</v>
      </c>
      <c r="E554" s="12"/>
      <c r="F554" s="48"/>
      <c r="G554" s="11"/>
      <c r="H554" s="4"/>
      <c r="I554" s="4"/>
      <c r="J554" s="11"/>
      <c r="K554" s="4"/>
      <c r="L554" s="4"/>
      <c r="M554" s="4"/>
      <c r="N554" s="4"/>
      <c r="O554" s="4"/>
      <c r="P554" s="4"/>
      <c r="Q554" s="11" t="e">
        <f>MIN(K554,M554,N554,O554,P554,J554,I554,H554,G554,F554,E554,#REF!,L554)</f>
        <v>#REF!</v>
      </c>
      <c r="R554" s="11" t="e">
        <f>Q554-#REF!</f>
        <v>#REF!</v>
      </c>
      <c r="S554" s="11" t="e">
        <f t="shared" si="41"/>
        <v>#REF!</v>
      </c>
      <c r="T554" s="11">
        <v>299.28813559322032</v>
      </c>
      <c r="U554" s="21" t="e">
        <f t="shared" si="40"/>
        <v>#REF!</v>
      </c>
      <c r="V554" s="9" t="s">
        <v>84</v>
      </c>
      <c r="W554" s="20">
        <f>COUNT(L554,M554,N554,F554,J554,I554,H554,G554,#REF!,E554,#REF!)</f>
        <v>0</v>
      </c>
      <c r="X554" s="22" t="e">
        <f t="shared" si="43"/>
        <v>#DIV/0!</v>
      </c>
      <c r="Y554" s="22" t="e">
        <f>X554-#REF!</f>
        <v>#DIV/0!</v>
      </c>
    </row>
    <row r="555" spans="1:25" s="20" customFormat="1" ht="30" x14ac:dyDescent="0.25">
      <c r="A555" s="13"/>
      <c r="B555" s="10" t="s">
        <v>1034</v>
      </c>
      <c r="C555" s="36" t="s">
        <v>4</v>
      </c>
      <c r="D555" s="58" t="s">
        <v>1274</v>
      </c>
      <c r="E555" s="12"/>
      <c r="F555" s="48"/>
      <c r="G555" s="11"/>
      <c r="H555" s="4"/>
      <c r="I555" s="4"/>
      <c r="J555" s="11"/>
      <c r="K555" s="4"/>
      <c r="L555" s="4"/>
      <c r="M555" s="4"/>
      <c r="N555" s="4"/>
      <c r="O555" s="4"/>
      <c r="P555" s="4"/>
      <c r="Q555" s="11" t="e">
        <f>MIN(K555,M555,N555,O555,P555,J555,I555,H555,G555,F555,E555,#REF!,L555)</f>
        <v>#REF!</v>
      </c>
      <c r="R555" s="11" t="e">
        <f>Q555-#REF!</f>
        <v>#REF!</v>
      </c>
      <c r="S555" s="11" t="e">
        <f t="shared" si="41"/>
        <v>#REF!</v>
      </c>
      <c r="T555" s="11">
        <v>270</v>
      </c>
      <c r="U555" s="21" t="e">
        <f t="shared" si="40"/>
        <v>#REF!</v>
      </c>
      <c r="V555" s="9" t="s">
        <v>6</v>
      </c>
      <c r="W555" s="20">
        <f>COUNT(L555,M555,N555,F555,J555,I555,H555,G555,#REF!,E555,#REF!)</f>
        <v>0</v>
      </c>
      <c r="X555" s="22" t="e">
        <f t="shared" si="43"/>
        <v>#DIV/0!</v>
      </c>
      <c r="Y555" s="22" t="e">
        <f>X555-#REF!</f>
        <v>#DIV/0!</v>
      </c>
    </row>
    <row r="556" spans="1:25" s="20" customFormat="1" ht="45" x14ac:dyDescent="0.25">
      <c r="A556" s="13"/>
      <c r="B556" s="10" t="s">
        <v>1031</v>
      </c>
      <c r="C556" s="36" t="s">
        <v>4</v>
      </c>
      <c r="D556" s="58" t="s">
        <v>1274</v>
      </c>
      <c r="E556" s="12"/>
      <c r="F556" s="48"/>
      <c r="G556" s="11"/>
      <c r="H556" s="4"/>
      <c r="I556" s="4"/>
      <c r="J556" s="11"/>
      <c r="K556" s="4"/>
      <c r="L556" s="4"/>
      <c r="M556" s="4"/>
      <c r="N556" s="4"/>
      <c r="O556" s="4"/>
      <c r="P556" s="4"/>
      <c r="Q556" s="11" t="e">
        <f>MIN(K556,M556,N556,O556,P556,J556,I556,H556,G556,F556,E556,#REF!,L556)</f>
        <v>#REF!</v>
      </c>
      <c r="R556" s="11" t="e">
        <f>Q556-#REF!</f>
        <v>#REF!</v>
      </c>
      <c r="S556" s="11" t="e">
        <f t="shared" si="41"/>
        <v>#REF!</v>
      </c>
      <c r="T556" s="11">
        <v>199.52542372881354</v>
      </c>
      <c r="U556" s="21" t="e">
        <f t="shared" si="40"/>
        <v>#REF!</v>
      </c>
      <c r="V556" s="9" t="s">
        <v>84</v>
      </c>
      <c r="W556" s="20">
        <f>COUNT(L556,M556,N556,F556,J556,I556,H556,G556,#REF!,E556,#REF!)</f>
        <v>0</v>
      </c>
      <c r="X556" s="22" t="e">
        <f t="shared" si="43"/>
        <v>#DIV/0!</v>
      </c>
      <c r="Y556" s="22" t="e">
        <f>X556-#REF!</f>
        <v>#DIV/0!</v>
      </c>
    </row>
    <row r="557" spans="1:25" s="20" customFormat="1" ht="30" x14ac:dyDescent="0.25">
      <c r="A557" s="13"/>
      <c r="B557" s="10" t="s">
        <v>1032</v>
      </c>
      <c r="C557" s="36" t="s">
        <v>4</v>
      </c>
      <c r="D557" s="58" t="s">
        <v>1274</v>
      </c>
      <c r="E557" s="12"/>
      <c r="F557" s="48"/>
      <c r="G557" s="11"/>
      <c r="H557" s="4"/>
      <c r="I557" s="4"/>
      <c r="J557" s="11"/>
      <c r="K557" s="4"/>
      <c r="L557" s="4"/>
      <c r="M557" s="4"/>
      <c r="N557" s="4"/>
      <c r="O557" s="4"/>
      <c r="P557" s="4"/>
      <c r="Q557" s="11" t="e">
        <f>MIN(K557,M557,N557,O557,P557,J557,I557,H557,G557,F557,E557,#REF!,L557)</f>
        <v>#REF!</v>
      </c>
      <c r="R557" s="11" t="e">
        <f>Q557-#REF!</f>
        <v>#REF!</v>
      </c>
      <c r="S557" s="11" t="e">
        <f t="shared" si="41"/>
        <v>#REF!</v>
      </c>
      <c r="T557" s="11">
        <v>180</v>
      </c>
      <c r="U557" s="21" t="e">
        <f t="shared" si="40"/>
        <v>#REF!</v>
      </c>
      <c r="V557" s="9" t="s">
        <v>84</v>
      </c>
      <c r="W557" s="20">
        <f>COUNT(L557,M557,N557,F557,J557,I557,H557,G557,#REF!,E557,#REF!)</f>
        <v>0</v>
      </c>
      <c r="X557" s="22" t="e">
        <f t="shared" si="43"/>
        <v>#DIV/0!</v>
      </c>
      <c r="Y557" s="22" t="e">
        <f>X557-#REF!</f>
        <v>#DIV/0!</v>
      </c>
    </row>
    <row r="558" spans="1:25" s="20" customFormat="1" ht="45" x14ac:dyDescent="0.25">
      <c r="A558" s="13"/>
      <c r="B558" s="10" t="s">
        <v>1035</v>
      </c>
      <c r="C558" s="36" t="s">
        <v>4</v>
      </c>
      <c r="D558" s="58" t="s">
        <v>1274</v>
      </c>
      <c r="E558" s="12"/>
      <c r="F558" s="48"/>
      <c r="G558" s="11"/>
      <c r="H558" s="4"/>
      <c r="I558" s="4"/>
      <c r="J558" s="11"/>
      <c r="K558" s="4"/>
      <c r="L558" s="4"/>
      <c r="M558" s="4"/>
      <c r="N558" s="4"/>
      <c r="O558" s="4"/>
      <c r="P558" s="4"/>
      <c r="Q558" s="11" t="e">
        <f>MIN(K558,M558,N558,O558,P558,J558,I558,H558,G558,F558,E558,#REF!,L558)</f>
        <v>#REF!</v>
      </c>
      <c r="R558" s="11" t="e">
        <f>Q558-#REF!</f>
        <v>#REF!</v>
      </c>
      <c r="S558" s="11" t="e">
        <f t="shared" si="41"/>
        <v>#REF!</v>
      </c>
      <c r="T558" s="11">
        <v>146.31864406779661</v>
      </c>
      <c r="U558" s="21" t="e">
        <f t="shared" si="40"/>
        <v>#REF!</v>
      </c>
      <c r="V558" s="9" t="s">
        <v>84</v>
      </c>
      <c r="W558" s="20">
        <f>COUNT(L558,M558,N558,F558,J558,I558,H558,G558,#REF!,E558,#REF!)</f>
        <v>0</v>
      </c>
      <c r="X558" s="22" t="e">
        <f t="shared" si="43"/>
        <v>#DIV/0!</v>
      </c>
      <c r="Y558" s="22" t="e">
        <f>X558-#REF!</f>
        <v>#DIV/0!</v>
      </c>
    </row>
    <row r="559" spans="1:25" s="20" customFormat="1" ht="30" x14ac:dyDescent="0.25">
      <c r="A559" s="13"/>
      <c r="B559" s="10" t="s">
        <v>1036</v>
      </c>
      <c r="C559" s="36" t="s">
        <v>4</v>
      </c>
      <c r="D559" s="58" t="s">
        <v>1274</v>
      </c>
      <c r="E559" s="12"/>
      <c r="F559" s="48"/>
      <c r="G559" s="11"/>
      <c r="H559" s="4"/>
      <c r="I559" s="4"/>
      <c r="J559" s="11"/>
      <c r="K559" s="4"/>
      <c r="L559" s="4"/>
      <c r="M559" s="4"/>
      <c r="N559" s="4"/>
      <c r="O559" s="4"/>
      <c r="P559" s="4"/>
      <c r="Q559" s="11" t="e">
        <f>MIN(K559,M559,N559,O559,P559,J559,I559,H559,G559,F559,E559,#REF!,L559)</f>
        <v>#REF!</v>
      </c>
      <c r="R559" s="11" t="e">
        <f>Q559-#REF!</f>
        <v>#REF!</v>
      </c>
      <c r="S559" s="11" t="e">
        <f t="shared" si="41"/>
        <v>#REF!</v>
      </c>
      <c r="T559" s="11">
        <v>132</v>
      </c>
      <c r="U559" s="21" t="e">
        <f t="shared" si="40"/>
        <v>#REF!</v>
      </c>
      <c r="V559" s="9" t="s">
        <v>84</v>
      </c>
      <c r="W559" s="20">
        <f>COUNT(L559,M559,N559,F559,J559,I559,H559,G559,#REF!,E559,#REF!)</f>
        <v>0</v>
      </c>
      <c r="X559" s="22" t="e">
        <f t="shared" si="43"/>
        <v>#DIV/0!</v>
      </c>
      <c r="Y559" s="22" t="e">
        <f>X559-#REF!</f>
        <v>#DIV/0!</v>
      </c>
    </row>
    <row r="560" spans="1:25" s="20" customFormat="1" ht="30" x14ac:dyDescent="0.25">
      <c r="A560" s="13"/>
      <c r="B560" s="10" t="s">
        <v>1037</v>
      </c>
      <c r="C560" s="36" t="s">
        <v>4</v>
      </c>
      <c r="D560" s="58" t="s">
        <v>1274</v>
      </c>
      <c r="E560" s="12"/>
      <c r="F560" s="48"/>
      <c r="G560" s="11"/>
      <c r="H560" s="4"/>
      <c r="I560" s="4"/>
      <c r="J560" s="11"/>
      <c r="K560" s="4"/>
      <c r="L560" s="4"/>
      <c r="M560" s="4"/>
      <c r="N560" s="4"/>
      <c r="O560" s="4"/>
      <c r="P560" s="4"/>
      <c r="Q560" s="11" t="e">
        <f>MIN(K560,M560,N560,O560,P560,J560,I560,H560,G560,F560,E560,#REF!,L560)</f>
        <v>#REF!</v>
      </c>
      <c r="R560" s="11" t="e">
        <f>Q560-#REF!</f>
        <v>#REF!</v>
      </c>
      <c r="S560" s="11" t="e">
        <f t="shared" si="41"/>
        <v>#REF!</v>
      </c>
      <c r="T560" s="11">
        <v>299.28813559322032</v>
      </c>
      <c r="U560" s="21" t="e">
        <f t="shared" si="40"/>
        <v>#REF!</v>
      </c>
      <c r="V560" s="9" t="s">
        <v>84</v>
      </c>
      <c r="W560" s="20">
        <f>COUNT(L560,M560,N560,F560,J560,I560,H560,G560,#REF!,E560,#REF!)</f>
        <v>0</v>
      </c>
      <c r="X560" s="22" t="e">
        <f t="shared" si="43"/>
        <v>#DIV/0!</v>
      </c>
      <c r="Y560" s="22" t="e">
        <f>X560-#REF!</f>
        <v>#DIV/0!</v>
      </c>
    </row>
    <row r="561" spans="1:25" s="20" customFormat="1" ht="30" x14ac:dyDescent="0.25">
      <c r="A561" s="13"/>
      <c r="B561" s="10" t="s">
        <v>1038</v>
      </c>
      <c r="C561" s="36" t="s">
        <v>4</v>
      </c>
      <c r="D561" s="58" t="s">
        <v>1274</v>
      </c>
      <c r="E561" s="12"/>
      <c r="F561" s="48"/>
      <c r="G561" s="11"/>
      <c r="H561" s="4"/>
      <c r="I561" s="4"/>
      <c r="J561" s="11"/>
      <c r="K561" s="4"/>
      <c r="L561" s="4"/>
      <c r="M561" s="4"/>
      <c r="N561" s="4"/>
      <c r="O561" s="4"/>
      <c r="P561" s="4"/>
      <c r="Q561" s="11" t="e">
        <f>MIN(K561,M561,N561,O561,P561,J561,I561,H561,G561,F561,E561,#REF!,L561)</f>
        <v>#REF!</v>
      </c>
      <c r="R561" s="11" t="e">
        <f>Q561-#REF!</f>
        <v>#REF!</v>
      </c>
      <c r="S561" s="11" t="e">
        <f t="shared" si="41"/>
        <v>#REF!</v>
      </c>
      <c r="T561" s="11">
        <v>270</v>
      </c>
      <c r="U561" s="21" t="e">
        <f t="shared" si="40"/>
        <v>#REF!</v>
      </c>
      <c r="V561" s="9" t="s">
        <v>84</v>
      </c>
      <c r="W561" s="20">
        <f>COUNT(L561,M561,N561,F561,J561,I561,H561,G561,#REF!,E561,#REF!)</f>
        <v>0</v>
      </c>
      <c r="X561" s="22" t="e">
        <f t="shared" si="43"/>
        <v>#DIV/0!</v>
      </c>
      <c r="Y561" s="22" t="e">
        <f>X561-#REF!</f>
        <v>#DIV/0!</v>
      </c>
    </row>
    <row r="562" spans="1:25" s="20" customFormat="1" ht="30" x14ac:dyDescent="0.25">
      <c r="A562" s="13"/>
      <c r="B562" s="10" t="s">
        <v>1005</v>
      </c>
      <c r="C562" s="36" t="s">
        <v>4</v>
      </c>
      <c r="D562" s="58" t="s">
        <v>1274</v>
      </c>
      <c r="E562" s="12"/>
      <c r="F562" s="48"/>
      <c r="G562" s="11"/>
      <c r="H562" s="4"/>
      <c r="I562" s="4"/>
      <c r="J562" s="11"/>
      <c r="K562" s="4"/>
      <c r="L562" s="4"/>
      <c r="M562" s="4"/>
      <c r="N562" s="4"/>
      <c r="O562" s="4"/>
      <c r="P562" s="4"/>
      <c r="Q562" s="11" t="e">
        <f>MIN(K562,M562,N562,O562,P562,J562,I562,H562,G562,F562,E562,#REF!,L562)</f>
        <v>#REF!</v>
      </c>
      <c r="R562" s="11" t="e">
        <f>Q562-#REF!</f>
        <v>#REF!</v>
      </c>
      <c r="S562" s="11" t="e">
        <f t="shared" si="41"/>
        <v>#REF!</v>
      </c>
      <c r="T562" s="11">
        <v>127.69627118644065</v>
      </c>
      <c r="U562" s="21" t="e">
        <f t="shared" si="40"/>
        <v>#REF!</v>
      </c>
      <c r="V562" s="9" t="s">
        <v>84</v>
      </c>
      <c r="W562" s="20">
        <f>COUNT(L562,M562,N562,F562,J562,I562,H562,G562,#REF!,E562,#REF!)</f>
        <v>0</v>
      </c>
      <c r="X562" s="22" t="e">
        <f t="shared" si="43"/>
        <v>#DIV/0!</v>
      </c>
      <c r="Y562" s="22" t="e">
        <f>X562-#REF!</f>
        <v>#DIV/0!</v>
      </c>
    </row>
    <row r="563" spans="1:25" s="20" customFormat="1" ht="30" x14ac:dyDescent="0.25">
      <c r="A563" s="13"/>
      <c r="B563" s="10" t="s">
        <v>1006</v>
      </c>
      <c r="C563" s="36" t="s">
        <v>4</v>
      </c>
      <c r="D563" s="58" t="s">
        <v>1274</v>
      </c>
      <c r="E563" s="12"/>
      <c r="F563" s="48"/>
      <c r="G563" s="11"/>
      <c r="H563" s="4"/>
      <c r="I563" s="4"/>
      <c r="J563" s="11"/>
      <c r="K563" s="4"/>
      <c r="L563" s="4"/>
      <c r="M563" s="4"/>
      <c r="N563" s="4"/>
      <c r="O563" s="4"/>
      <c r="P563" s="4"/>
      <c r="Q563" s="11" t="e">
        <f>MIN(K563,M563,N563,O563,P563,J563,I563,H563,G563,F563,E563,#REF!,L563)</f>
        <v>#REF!</v>
      </c>
      <c r="R563" s="11" t="e">
        <f>Q563-#REF!</f>
        <v>#REF!</v>
      </c>
      <c r="S563" s="11" t="e">
        <f t="shared" si="41"/>
        <v>#REF!</v>
      </c>
      <c r="T563" s="11">
        <v>115.19999999999999</v>
      </c>
      <c r="U563" s="21" t="e">
        <f t="shared" si="40"/>
        <v>#REF!</v>
      </c>
      <c r="V563" s="9" t="s">
        <v>84</v>
      </c>
      <c r="W563" s="20">
        <f>COUNT(L563,M563,N563,F563,J563,I563,H563,G563,#REF!,E563,#REF!)</f>
        <v>0</v>
      </c>
      <c r="X563" s="22" t="e">
        <f t="shared" si="43"/>
        <v>#DIV/0!</v>
      </c>
      <c r="Y563" s="22" t="e">
        <f>X563-#REF!</f>
        <v>#DIV/0!</v>
      </c>
    </row>
    <row r="564" spans="1:25" s="20" customFormat="1" ht="30" x14ac:dyDescent="0.25">
      <c r="A564" s="13"/>
      <c r="B564" s="10" t="s">
        <v>1001</v>
      </c>
      <c r="C564" s="36" t="s">
        <v>4</v>
      </c>
      <c r="D564" s="58" t="s">
        <v>1274</v>
      </c>
      <c r="E564" s="12"/>
      <c r="F564" s="48"/>
      <c r="G564" s="11"/>
      <c r="H564" s="4"/>
      <c r="I564" s="4"/>
      <c r="J564" s="11"/>
      <c r="K564" s="4"/>
      <c r="L564" s="4"/>
      <c r="M564" s="4"/>
      <c r="N564" s="4"/>
      <c r="O564" s="4"/>
      <c r="P564" s="4"/>
      <c r="Q564" s="11" t="e">
        <f>MIN(K564,M564,N564,O564,P564,J564,I564,H564,G564,F564,E564,#REF!,L564)</f>
        <v>#REF!</v>
      </c>
      <c r="R564" s="11" t="e">
        <f>Q564-#REF!</f>
        <v>#REF!</v>
      </c>
      <c r="S564" s="11" t="e">
        <f t="shared" si="41"/>
        <v>#REF!</v>
      </c>
      <c r="T564" s="11">
        <v>127.69627118644065</v>
      </c>
      <c r="U564" s="21" t="e">
        <f t="shared" si="40"/>
        <v>#REF!</v>
      </c>
      <c r="V564" s="9" t="s">
        <v>84</v>
      </c>
      <c r="W564" s="20">
        <f>COUNT(L564,M564,N564,F564,J564,I564,H564,G564,#REF!,E564,#REF!)</f>
        <v>0</v>
      </c>
      <c r="X564" s="22" t="e">
        <f t="shared" si="43"/>
        <v>#DIV/0!</v>
      </c>
      <c r="Y564" s="22" t="e">
        <f>X564-#REF!</f>
        <v>#DIV/0!</v>
      </c>
    </row>
    <row r="565" spans="1:25" s="20" customFormat="1" ht="30" x14ac:dyDescent="0.25">
      <c r="A565" s="13"/>
      <c r="B565" s="10" t="s">
        <v>1002</v>
      </c>
      <c r="C565" s="36" t="s">
        <v>4</v>
      </c>
      <c r="D565" s="58" t="s">
        <v>1274</v>
      </c>
      <c r="E565" s="12"/>
      <c r="F565" s="48"/>
      <c r="G565" s="11"/>
      <c r="H565" s="4"/>
      <c r="I565" s="4"/>
      <c r="J565" s="11"/>
      <c r="K565" s="4"/>
      <c r="L565" s="4"/>
      <c r="M565" s="4"/>
      <c r="N565" s="4"/>
      <c r="O565" s="4"/>
      <c r="P565" s="4"/>
      <c r="Q565" s="11" t="e">
        <f>MIN(K565,M565,N565,O565,P565,J565,I565,H565,G565,F565,E565,#REF!,L565)</f>
        <v>#REF!</v>
      </c>
      <c r="R565" s="11" t="e">
        <f>Q565-#REF!</f>
        <v>#REF!</v>
      </c>
      <c r="S565" s="11" t="e">
        <f t="shared" si="41"/>
        <v>#REF!</v>
      </c>
      <c r="T565" s="11">
        <v>115.19999999999999</v>
      </c>
      <c r="U565" s="21" t="e">
        <f t="shared" si="40"/>
        <v>#REF!</v>
      </c>
      <c r="V565" s="9" t="s">
        <v>84</v>
      </c>
      <c r="W565" s="20">
        <f>COUNT(L565,M565,N565,F565,J565,I565,H565,G565,#REF!,E565,#REF!)</f>
        <v>0</v>
      </c>
      <c r="X565" s="22" t="e">
        <f t="shared" si="43"/>
        <v>#DIV/0!</v>
      </c>
      <c r="Y565" s="22" t="e">
        <f>X565-#REF!</f>
        <v>#DIV/0!</v>
      </c>
    </row>
    <row r="566" spans="1:25" s="20" customFormat="1" ht="30" x14ac:dyDescent="0.25">
      <c r="A566" s="13"/>
      <c r="B566" s="10" t="s">
        <v>1003</v>
      </c>
      <c r="C566" s="36" t="s">
        <v>4</v>
      </c>
      <c r="D566" s="58" t="s">
        <v>1274</v>
      </c>
      <c r="E566" s="12"/>
      <c r="F566" s="48"/>
      <c r="G566" s="11"/>
      <c r="H566" s="4"/>
      <c r="I566" s="4"/>
      <c r="J566" s="11"/>
      <c r="K566" s="4"/>
      <c r="L566" s="4"/>
      <c r="M566" s="4"/>
      <c r="N566" s="4"/>
      <c r="O566" s="4"/>
      <c r="P566" s="4"/>
      <c r="Q566" s="11" t="e">
        <f>MIN(K566,M566,N566,O566,P566,J566,I566,H566,G566,F566,E566,#REF!,L566)</f>
        <v>#REF!</v>
      </c>
      <c r="R566" s="11" t="e">
        <f>Q566-#REF!</f>
        <v>#REF!</v>
      </c>
      <c r="S566" s="11" t="e">
        <f t="shared" si="41"/>
        <v>#REF!</v>
      </c>
      <c r="T566" s="11">
        <v>71.829152542372896</v>
      </c>
      <c r="U566" s="21" t="e">
        <f t="shared" si="40"/>
        <v>#REF!</v>
      </c>
      <c r="V566" s="9" t="s">
        <v>84</v>
      </c>
      <c r="W566" s="20">
        <f>COUNT(L566,M566,N566,F566,J566,I566,H566,G566,#REF!,E566,#REF!)</f>
        <v>0</v>
      </c>
      <c r="X566" s="22" t="e">
        <f t="shared" si="43"/>
        <v>#DIV/0!</v>
      </c>
      <c r="Y566" s="22" t="e">
        <f>X566-#REF!</f>
        <v>#DIV/0!</v>
      </c>
    </row>
    <row r="567" spans="1:25" s="20" customFormat="1" ht="30" x14ac:dyDescent="0.25">
      <c r="A567" s="13"/>
      <c r="B567" s="10" t="s">
        <v>1004</v>
      </c>
      <c r="C567" s="36" t="s">
        <v>4</v>
      </c>
      <c r="D567" s="58" t="s">
        <v>1274</v>
      </c>
      <c r="E567" s="12"/>
      <c r="F567" s="48"/>
      <c r="G567" s="11"/>
      <c r="H567" s="4"/>
      <c r="I567" s="4"/>
      <c r="J567" s="11"/>
      <c r="K567" s="4"/>
      <c r="L567" s="4"/>
      <c r="M567" s="4"/>
      <c r="N567" s="4"/>
      <c r="O567" s="4"/>
      <c r="P567" s="4"/>
      <c r="Q567" s="11" t="e">
        <f>MIN(K567,M567,N567,O567,P567,J567,I567,H567,G567,F567,E567,#REF!,L567)</f>
        <v>#REF!</v>
      </c>
      <c r="R567" s="11" t="e">
        <f>Q567-#REF!</f>
        <v>#REF!</v>
      </c>
      <c r="S567" s="11" t="e">
        <f t="shared" si="41"/>
        <v>#REF!</v>
      </c>
      <c r="T567" s="11">
        <v>64.800000000000011</v>
      </c>
      <c r="U567" s="21" t="e">
        <f t="shared" ref="U567:U630" si="44">(T567-Q567)/Q567</f>
        <v>#REF!</v>
      </c>
      <c r="V567" s="9" t="s">
        <v>84</v>
      </c>
      <c r="W567" s="20">
        <f>COUNT(L567,M567,N567,F567,J567,I567,H567,G567,#REF!,E567,#REF!)</f>
        <v>0</v>
      </c>
      <c r="X567" s="22" t="e">
        <f t="shared" si="43"/>
        <v>#DIV/0!</v>
      </c>
      <c r="Y567" s="22" t="e">
        <f>X567-#REF!</f>
        <v>#DIV/0!</v>
      </c>
    </row>
    <row r="568" spans="1:25" s="20" customFormat="1" ht="30" x14ac:dyDescent="0.25">
      <c r="A568" s="13"/>
      <c r="B568" s="10" t="s">
        <v>1007</v>
      </c>
      <c r="C568" s="36" t="s">
        <v>4</v>
      </c>
      <c r="D568" s="58" t="s">
        <v>1274</v>
      </c>
      <c r="E568" s="12"/>
      <c r="F568" s="48"/>
      <c r="G568" s="11"/>
      <c r="H568" s="4"/>
      <c r="I568" s="4"/>
      <c r="J568" s="11"/>
      <c r="K568" s="4"/>
      <c r="L568" s="4"/>
      <c r="M568" s="4"/>
      <c r="N568" s="4"/>
      <c r="O568" s="4"/>
      <c r="P568" s="4"/>
      <c r="Q568" s="11" t="e">
        <f>MIN(K568,M568,N568,O568,P568,J568,I568,H568,G568,F568,E568,#REF!,L568)</f>
        <v>#REF!</v>
      </c>
      <c r="R568" s="11" t="e">
        <f>Q568-#REF!</f>
        <v>#REF!</v>
      </c>
      <c r="S568" s="11" t="e">
        <f t="shared" si="41"/>
        <v>#REF!</v>
      </c>
      <c r="T568" s="11">
        <v>119.71525423728814</v>
      </c>
      <c r="U568" s="21" t="e">
        <f t="shared" si="44"/>
        <v>#REF!</v>
      </c>
      <c r="V568" s="9" t="s">
        <v>84</v>
      </c>
      <c r="W568" s="20">
        <f>COUNT(L568,M568,N568,F568,J568,I568,H568,G568,#REF!,E568,#REF!)</f>
        <v>0</v>
      </c>
      <c r="X568" s="22" t="e">
        <f t="shared" si="43"/>
        <v>#DIV/0!</v>
      </c>
      <c r="Y568" s="22" t="e">
        <f>X568-#REF!</f>
        <v>#DIV/0!</v>
      </c>
    </row>
    <row r="569" spans="1:25" s="20" customFormat="1" ht="30" x14ac:dyDescent="0.25">
      <c r="A569" s="13"/>
      <c r="B569" s="10" t="s">
        <v>1008</v>
      </c>
      <c r="C569" s="36" t="s">
        <v>4</v>
      </c>
      <c r="D569" s="58" t="s">
        <v>1274</v>
      </c>
      <c r="E569" s="12"/>
      <c r="F569" s="48"/>
      <c r="G569" s="11"/>
      <c r="H569" s="4"/>
      <c r="I569" s="4"/>
      <c r="J569" s="11"/>
      <c r="K569" s="4"/>
      <c r="L569" s="4"/>
      <c r="M569" s="4"/>
      <c r="N569" s="4"/>
      <c r="O569" s="4"/>
      <c r="P569" s="4"/>
      <c r="Q569" s="11" t="e">
        <f>MIN(K569,M569,N569,O569,P569,J569,I569,H569,G569,F569,E569,#REF!,L569)</f>
        <v>#REF!</v>
      </c>
      <c r="R569" s="11" t="e">
        <f>Q569-#REF!</f>
        <v>#REF!</v>
      </c>
      <c r="S569" s="11" t="e">
        <f t="shared" si="41"/>
        <v>#REF!</v>
      </c>
      <c r="T569" s="11">
        <v>108</v>
      </c>
      <c r="U569" s="21" t="e">
        <f t="shared" si="44"/>
        <v>#REF!</v>
      </c>
      <c r="V569" s="9" t="s">
        <v>84</v>
      </c>
      <c r="W569" s="20">
        <f>COUNT(L569,M569,N569,F569,J569,I569,H569,G569,#REF!,E569,#REF!)</f>
        <v>0</v>
      </c>
      <c r="X569" s="22" t="e">
        <f t="shared" si="43"/>
        <v>#DIV/0!</v>
      </c>
      <c r="Y569" s="22" t="e">
        <f>X569-#REF!</f>
        <v>#DIV/0!</v>
      </c>
    </row>
    <row r="570" spans="1:25" s="20" customFormat="1" ht="30" x14ac:dyDescent="0.25">
      <c r="A570" s="13"/>
      <c r="B570" s="10" t="s">
        <v>987</v>
      </c>
      <c r="C570" s="36" t="s">
        <v>4</v>
      </c>
      <c r="D570" s="58" t="s">
        <v>1274</v>
      </c>
      <c r="E570" s="12"/>
      <c r="F570" s="48"/>
      <c r="G570" s="11"/>
      <c r="H570" s="4"/>
      <c r="I570" s="4"/>
      <c r="J570" s="11"/>
      <c r="K570" s="4"/>
      <c r="L570" s="4"/>
      <c r="M570" s="4"/>
      <c r="N570" s="4"/>
      <c r="O570" s="4"/>
      <c r="P570" s="4"/>
      <c r="Q570" s="11" t="e">
        <f>MIN(K570,M570,N570,O570,P570,J570,I570,H570,G570,F570,E570,#REF!,L570)</f>
        <v>#REF!</v>
      </c>
      <c r="R570" s="11" t="e">
        <f>Q570-#REF!</f>
        <v>#REF!</v>
      </c>
      <c r="S570" s="11" t="e">
        <f t="shared" si="41"/>
        <v>#REF!</v>
      </c>
      <c r="T570" s="11">
        <v>4276.4949152542367</v>
      </c>
      <c r="U570" s="21" t="e">
        <f t="shared" si="44"/>
        <v>#REF!</v>
      </c>
      <c r="V570" s="9" t="s">
        <v>84</v>
      </c>
      <c r="W570" s="20">
        <f>COUNT(L570,M570,N570,F570,J570,I570,H570,G570,#REF!,E570,#REF!)</f>
        <v>0</v>
      </c>
      <c r="X570" s="22" t="e">
        <f t="shared" si="43"/>
        <v>#DIV/0!</v>
      </c>
      <c r="Y570" s="22" t="e">
        <f>X570-#REF!</f>
        <v>#DIV/0!</v>
      </c>
    </row>
    <row r="571" spans="1:25" s="20" customFormat="1" ht="30" x14ac:dyDescent="0.25">
      <c r="A571" s="13"/>
      <c r="B571" s="10" t="s">
        <v>988</v>
      </c>
      <c r="C571" s="36" t="s">
        <v>4</v>
      </c>
      <c r="D571" s="58" t="s">
        <v>1274</v>
      </c>
      <c r="E571" s="12"/>
      <c r="F571" s="48"/>
      <c r="G571" s="11"/>
      <c r="H571" s="4"/>
      <c r="I571" s="4"/>
      <c r="J571" s="11"/>
      <c r="K571" s="4"/>
      <c r="L571" s="4"/>
      <c r="M571" s="4"/>
      <c r="N571" s="4"/>
      <c r="O571" s="4"/>
      <c r="P571" s="4"/>
      <c r="Q571" s="11" t="e">
        <f>MIN(K571,M571,N571,O571,P571,J571,I571,H571,G571,F571,E571,#REF!,L571)</f>
        <v>#REF!</v>
      </c>
      <c r="R571" s="11" t="e">
        <f>Q571-#REF!</f>
        <v>#REF!</v>
      </c>
      <c r="S571" s="11" t="e">
        <f t="shared" si="41"/>
        <v>#REF!</v>
      </c>
      <c r="T571" s="11">
        <v>3858</v>
      </c>
      <c r="U571" s="21" t="e">
        <f t="shared" si="44"/>
        <v>#REF!</v>
      </c>
      <c r="V571" s="9" t="s">
        <v>84</v>
      </c>
      <c r="W571" s="20">
        <f>COUNT(L571,M571,N571,F571,J571,I571,H571,G571,#REF!,E571,#REF!)</f>
        <v>0</v>
      </c>
      <c r="X571" s="22" t="e">
        <f t="shared" si="43"/>
        <v>#DIV/0!</v>
      </c>
      <c r="Y571" s="22" t="e">
        <f>X571-#REF!</f>
        <v>#DIV/0!</v>
      </c>
    </row>
    <row r="572" spans="1:25" s="20" customFormat="1" ht="30" x14ac:dyDescent="0.25">
      <c r="A572" s="13"/>
      <c r="B572" s="10" t="s">
        <v>989</v>
      </c>
      <c r="C572" s="36" t="s">
        <v>4</v>
      </c>
      <c r="D572" s="58" t="s">
        <v>1274</v>
      </c>
      <c r="E572" s="12"/>
      <c r="F572" s="48"/>
      <c r="G572" s="11"/>
      <c r="H572" s="4"/>
      <c r="I572" s="4"/>
      <c r="J572" s="11"/>
      <c r="K572" s="4"/>
      <c r="L572" s="4"/>
      <c r="M572" s="4"/>
      <c r="N572" s="4"/>
      <c r="O572" s="4"/>
      <c r="P572" s="4"/>
      <c r="Q572" s="11" t="e">
        <f>MIN(K572,M572,N572,O572,P572,J572,I572,H572,G572,F572,E572,#REF!,L572)</f>
        <v>#REF!</v>
      </c>
      <c r="R572" s="11" t="e">
        <f>Q572-#REF!</f>
        <v>#REF!</v>
      </c>
      <c r="S572" s="11" t="e">
        <f t="shared" si="41"/>
        <v>#REF!</v>
      </c>
      <c r="T572" s="11">
        <v>3438.4881355932202</v>
      </c>
      <c r="U572" s="21" t="e">
        <f t="shared" si="44"/>
        <v>#REF!</v>
      </c>
      <c r="V572" s="9" t="s">
        <v>84</v>
      </c>
      <c r="W572" s="20">
        <f>COUNT(L572,M572,N572,F572,J572,I572,H572,G572,#REF!,E572,#REF!)</f>
        <v>0</v>
      </c>
      <c r="X572" s="22" t="e">
        <f t="shared" si="43"/>
        <v>#DIV/0!</v>
      </c>
      <c r="Y572" s="22" t="e">
        <f>X572-#REF!</f>
        <v>#DIV/0!</v>
      </c>
    </row>
    <row r="573" spans="1:25" s="20" customFormat="1" ht="30" x14ac:dyDescent="0.25">
      <c r="A573" s="13"/>
      <c r="B573" s="10" t="s">
        <v>990</v>
      </c>
      <c r="C573" s="36" t="s">
        <v>4</v>
      </c>
      <c r="D573" s="58" t="s">
        <v>1274</v>
      </c>
      <c r="E573" s="12"/>
      <c r="F573" s="48"/>
      <c r="G573" s="11"/>
      <c r="H573" s="4"/>
      <c r="I573" s="4"/>
      <c r="J573" s="11"/>
      <c r="K573" s="4"/>
      <c r="L573" s="4"/>
      <c r="M573" s="4"/>
      <c r="N573" s="4"/>
      <c r="O573" s="4"/>
      <c r="P573" s="4"/>
      <c r="Q573" s="11" t="e">
        <f>MIN(K573,M573,N573,O573,P573,J573,I573,H573,G573,F573,E573,#REF!,L573)</f>
        <v>#REF!</v>
      </c>
      <c r="R573" s="11" t="e">
        <f>Q573-#REF!</f>
        <v>#REF!</v>
      </c>
      <c r="S573" s="11" t="e">
        <f t="shared" si="41"/>
        <v>#REF!</v>
      </c>
      <c r="T573" s="11">
        <v>3102</v>
      </c>
      <c r="U573" s="21" t="e">
        <f t="shared" si="44"/>
        <v>#REF!</v>
      </c>
      <c r="V573" s="9" t="s">
        <v>84</v>
      </c>
      <c r="W573" s="20">
        <f>COUNT(L573,M573,N573,F573,J573,I573,H573,G573,#REF!,E573,#REF!)</f>
        <v>0</v>
      </c>
      <c r="X573" s="22" t="e">
        <f t="shared" si="43"/>
        <v>#DIV/0!</v>
      </c>
      <c r="Y573" s="22" t="e">
        <f>X573-#REF!</f>
        <v>#DIV/0!</v>
      </c>
    </row>
    <row r="574" spans="1:25" s="20" customFormat="1" ht="30" x14ac:dyDescent="0.25">
      <c r="A574" s="13"/>
      <c r="B574" s="10" t="s">
        <v>993</v>
      </c>
      <c r="C574" s="36" t="s">
        <v>12</v>
      </c>
      <c r="D574" s="58" t="s">
        <v>1274</v>
      </c>
      <c r="E574" s="12"/>
      <c r="F574" s="48"/>
      <c r="G574" s="11"/>
      <c r="H574" s="4"/>
      <c r="I574" s="4"/>
      <c r="J574" s="11"/>
      <c r="K574" s="4"/>
      <c r="L574" s="4"/>
      <c r="M574" s="4"/>
      <c r="N574" s="4"/>
      <c r="O574" s="4"/>
      <c r="P574" s="4"/>
      <c r="Q574" s="11" t="e">
        <f>MIN(K574,M574,N574,O574,P574,J574,I574,H574,G574,F574,E574,#REF!,L574)</f>
        <v>#REF!</v>
      </c>
      <c r="R574" s="11" t="e">
        <f>Q574-#REF!</f>
        <v>#REF!</v>
      </c>
      <c r="S574" s="11" t="e">
        <f t="shared" ref="S574:S636" si="45">R574=Q574</f>
        <v>#REF!</v>
      </c>
      <c r="T574" s="11">
        <v>249.00772881355931</v>
      </c>
      <c r="U574" s="21" t="e">
        <f t="shared" si="44"/>
        <v>#REF!</v>
      </c>
      <c r="V574" s="9" t="s">
        <v>84</v>
      </c>
      <c r="W574" s="20">
        <f>COUNT(L574,M574,N574,F574,J574,I574,H574,G574,#REF!,E574,#REF!)</f>
        <v>0</v>
      </c>
      <c r="X574" s="22" t="e">
        <f t="shared" si="43"/>
        <v>#DIV/0!</v>
      </c>
      <c r="Y574" s="22" t="e">
        <f>X574-#REF!</f>
        <v>#DIV/0!</v>
      </c>
    </row>
    <row r="575" spans="1:25" s="20" customFormat="1" ht="30" x14ac:dyDescent="0.25">
      <c r="A575" s="13"/>
      <c r="B575" s="10" t="s">
        <v>994</v>
      </c>
      <c r="C575" s="36" t="s">
        <v>12</v>
      </c>
      <c r="D575" s="58" t="s">
        <v>1274</v>
      </c>
      <c r="E575" s="12"/>
      <c r="F575" s="48"/>
      <c r="G575" s="11"/>
      <c r="H575" s="4"/>
      <c r="I575" s="4"/>
      <c r="J575" s="11"/>
      <c r="K575" s="4"/>
      <c r="L575" s="4"/>
      <c r="M575" s="4"/>
      <c r="N575" s="4"/>
      <c r="O575" s="4"/>
      <c r="P575" s="4"/>
      <c r="Q575" s="11" t="e">
        <f>MIN(K575,M575,N575,O575,P575,J575,I575,H575,G575,F575,E575,#REF!,L575)</f>
        <v>#REF!</v>
      </c>
      <c r="R575" s="11" t="e">
        <f>Q575-#REF!</f>
        <v>#REF!</v>
      </c>
      <c r="S575" s="11" t="e">
        <f t="shared" si="45"/>
        <v>#REF!</v>
      </c>
      <c r="T575" s="11">
        <v>224.64000000000001</v>
      </c>
      <c r="U575" s="21" t="e">
        <f t="shared" si="44"/>
        <v>#REF!</v>
      </c>
      <c r="V575" s="9" t="s">
        <v>84</v>
      </c>
      <c r="W575" s="20">
        <f>COUNT(L575,M575,N575,F575,J575,I575,H575,G575,#REF!,E575,#REF!)</f>
        <v>0</v>
      </c>
      <c r="X575" s="22" t="e">
        <f t="shared" si="43"/>
        <v>#DIV/0!</v>
      </c>
      <c r="Y575" s="22" t="e">
        <f>X575-#REF!</f>
        <v>#DIV/0!</v>
      </c>
    </row>
    <row r="576" spans="1:25" s="20" customFormat="1" ht="30" x14ac:dyDescent="0.25">
      <c r="A576" s="13"/>
      <c r="B576" s="10" t="s">
        <v>1023</v>
      </c>
      <c r="C576" s="36" t="s">
        <v>12</v>
      </c>
      <c r="D576" s="58" t="s">
        <v>1274</v>
      </c>
      <c r="E576" s="12"/>
      <c r="F576" s="48"/>
      <c r="G576" s="11"/>
      <c r="H576" s="4"/>
      <c r="I576" s="4"/>
      <c r="J576" s="11"/>
      <c r="K576" s="4"/>
      <c r="L576" s="4"/>
      <c r="M576" s="4"/>
      <c r="N576" s="4"/>
      <c r="O576" s="4"/>
      <c r="P576" s="4"/>
      <c r="Q576" s="11" t="e">
        <f>MIN(K576,M576,N576,O576,P576,J576,I576,H576,G576,F576,E576,#REF!,L576)</f>
        <v>#REF!</v>
      </c>
      <c r="R576" s="11" t="e">
        <f>Q576-#REF!</f>
        <v>#REF!</v>
      </c>
      <c r="S576" s="11" t="e">
        <f t="shared" si="45"/>
        <v>#REF!</v>
      </c>
      <c r="T576" s="11">
        <v>172.9220338983051</v>
      </c>
      <c r="U576" s="21" t="e">
        <f t="shared" si="44"/>
        <v>#REF!</v>
      </c>
      <c r="V576" s="9" t="s">
        <v>84</v>
      </c>
      <c r="W576" s="20">
        <f>COUNT(L576,M576,N576,F576,J576,I576,H576,G576,#REF!,E576,#REF!)</f>
        <v>0</v>
      </c>
      <c r="X576" s="22" t="e">
        <f t="shared" si="43"/>
        <v>#DIV/0!</v>
      </c>
      <c r="Y576" s="22" t="e">
        <f>X576-#REF!</f>
        <v>#DIV/0!</v>
      </c>
    </row>
    <row r="577" spans="1:25" s="20" customFormat="1" ht="30" x14ac:dyDescent="0.25">
      <c r="A577" s="13"/>
      <c r="B577" s="10" t="s">
        <v>1024</v>
      </c>
      <c r="C577" s="36" t="s">
        <v>12</v>
      </c>
      <c r="D577" s="58" t="s">
        <v>1274</v>
      </c>
      <c r="E577" s="12"/>
      <c r="F577" s="48"/>
      <c r="G577" s="11"/>
      <c r="H577" s="4"/>
      <c r="I577" s="4"/>
      <c r="J577" s="11"/>
      <c r="K577" s="4"/>
      <c r="L577" s="4"/>
      <c r="M577" s="4"/>
      <c r="N577" s="4"/>
      <c r="O577" s="4"/>
      <c r="P577" s="4"/>
      <c r="Q577" s="11" t="e">
        <f>MIN(K577,M577,N577,O577,P577,J577,I577,H577,G577,F577,E577,#REF!,L577)</f>
        <v>#REF!</v>
      </c>
      <c r="R577" s="11" t="e">
        <f>Q577-#REF!</f>
        <v>#REF!</v>
      </c>
      <c r="S577" s="11" t="e">
        <f t="shared" si="45"/>
        <v>#REF!</v>
      </c>
      <c r="T577" s="11">
        <v>156</v>
      </c>
      <c r="U577" s="21" t="e">
        <f t="shared" si="44"/>
        <v>#REF!</v>
      </c>
      <c r="V577" s="9" t="s">
        <v>84</v>
      </c>
      <c r="W577" s="20">
        <f>COUNT(L577,M577,N577,F577,J577,I577,H577,G577,#REF!,E577,#REF!)</f>
        <v>0</v>
      </c>
      <c r="X577" s="22" t="e">
        <f t="shared" si="43"/>
        <v>#DIV/0!</v>
      </c>
      <c r="Y577" s="22" t="e">
        <f>X577-#REF!</f>
        <v>#DIV/0!</v>
      </c>
    </row>
    <row r="578" spans="1:25" s="20" customFormat="1" ht="30" x14ac:dyDescent="0.25">
      <c r="A578" s="13"/>
      <c r="B578" s="10" t="s">
        <v>1026</v>
      </c>
      <c r="C578" s="36" t="s">
        <v>12</v>
      </c>
      <c r="D578" s="58" t="s">
        <v>1274</v>
      </c>
      <c r="E578" s="12"/>
      <c r="F578" s="48"/>
      <c r="G578" s="11"/>
      <c r="H578" s="4"/>
      <c r="I578" s="4"/>
      <c r="J578" s="11"/>
      <c r="K578" s="4"/>
      <c r="L578" s="4"/>
      <c r="M578" s="4"/>
      <c r="N578" s="4"/>
      <c r="O578" s="4"/>
      <c r="P578" s="4"/>
      <c r="Q578" s="11" t="e">
        <f>MIN(K578,M578,N578,O578,P578,J578,I578,H578,G578,F578,E578,#REF!,L578)</f>
        <v>#REF!</v>
      </c>
      <c r="R578" s="11" t="e">
        <f>Q578-#REF!</f>
        <v>#REF!</v>
      </c>
      <c r="S578" s="11" t="e">
        <f t="shared" si="45"/>
        <v>#REF!</v>
      </c>
      <c r="T578" s="11">
        <v>159.62033898305083</v>
      </c>
      <c r="U578" s="21" t="e">
        <f t="shared" si="44"/>
        <v>#REF!</v>
      </c>
      <c r="V578" s="9" t="s">
        <v>84</v>
      </c>
      <c r="W578" s="20">
        <f>COUNT(L578,M578,N578,F578,J578,I578,H578,G578,#REF!,E578,#REF!)</f>
        <v>0</v>
      </c>
      <c r="X578" s="22" t="e">
        <f t="shared" si="43"/>
        <v>#DIV/0!</v>
      </c>
      <c r="Y578" s="22" t="e">
        <f>X578-#REF!</f>
        <v>#DIV/0!</v>
      </c>
    </row>
    <row r="579" spans="1:25" s="20" customFormat="1" ht="30" x14ac:dyDescent="0.25">
      <c r="A579" s="13"/>
      <c r="B579" s="10" t="s">
        <v>1025</v>
      </c>
      <c r="C579" s="36" t="s">
        <v>12</v>
      </c>
      <c r="D579" s="58" t="s">
        <v>1274</v>
      </c>
      <c r="E579" s="12"/>
      <c r="F579" s="48"/>
      <c r="G579" s="11"/>
      <c r="H579" s="4"/>
      <c r="I579" s="4"/>
      <c r="J579" s="11"/>
      <c r="K579" s="4"/>
      <c r="L579" s="4"/>
      <c r="M579" s="4"/>
      <c r="N579" s="4"/>
      <c r="O579" s="4"/>
      <c r="P579" s="4"/>
      <c r="Q579" s="11" t="e">
        <f>MIN(K579,M579,N579,O579,P579,J579,I579,H579,G579,F579,E579,#REF!,L579)</f>
        <v>#REF!</v>
      </c>
      <c r="R579" s="11" t="e">
        <f>Q579-#REF!</f>
        <v>#REF!</v>
      </c>
      <c r="S579" s="11" t="e">
        <f t="shared" si="45"/>
        <v>#REF!</v>
      </c>
      <c r="T579" s="11">
        <v>144</v>
      </c>
      <c r="U579" s="21" t="e">
        <f t="shared" si="44"/>
        <v>#REF!</v>
      </c>
      <c r="V579" s="9" t="s">
        <v>84</v>
      </c>
      <c r="W579" s="20">
        <f>COUNT(L579,M579,N579,F579,J579,I579,H579,G579,#REF!,E579,#REF!)</f>
        <v>0</v>
      </c>
      <c r="X579" s="22" t="e">
        <f t="shared" si="43"/>
        <v>#DIV/0!</v>
      </c>
      <c r="Y579" s="22" t="e">
        <f>X579-#REF!</f>
        <v>#DIV/0!</v>
      </c>
    </row>
    <row r="580" spans="1:25" s="20" customFormat="1" ht="30" x14ac:dyDescent="0.25">
      <c r="A580" s="13"/>
      <c r="B580" s="10" t="s">
        <v>1027</v>
      </c>
      <c r="C580" s="36" t="s">
        <v>12</v>
      </c>
      <c r="D580" s="58" t="s">
        <v>1274</v>
      </c>
      <c r="E580" s="12"/>
      <c r="F580" s="48"/>
      <c r="G580" s="11"/>
      <c r="H580" s="4"/>
      <c r="I580" s="4"/>
      <c r="J580" s="11"/>
      <c r="K580" s="4"/>
      <c r="L580" s="4"/>
      <c r="M580" s="4"/>
      <c r="N580" s="4"/>
      <c r="O580" s="4"/>
      <c r="P580" s="4"/>
      <c r="Q580" s="11" t="e">
        <f>MIN(K580,M580,N580,O580,P580,J580,I580,H580,G580,F580,E580,#REF!,L580)</f>
        <v>#REF!</v>
      </c>
      <c r="R580" s="11" t="e">
        <f>Q580-#REF!</f>
        <v>#REF!</v>
      </c>
      <c r="S580" s="11" t="e">
        <f t="shared" si="45"/>
        <v>#REF!</v>
      </c>
      <c r="T580" s="11">
        <v>232.77966101694912</v>
      </c>
      <c r="U580" s="21" t="e">
        <f t="shared" si="44"/>
        <v>#REF!</v>
      </c>
      <c r="V580" s="9" t="s">
        <v>84</v>
      </c>
      <c r="W580" s="20">
        <f>COUNT(L580,M580,N580,F580,J580,I580,H580,G580,#REF!,E580,#REF!)</f>
        <v>0</v>
      </c>
      <c r="X580" s="22" t="e">
        <f t="shared" si="43"/>
        <v>#DIV/0!</v>
      </c>
      <c r="Y580" s="22" t="e">
        <f>X580-#REF!</f>
        <v>#DIV/0!</v>
      </c>
    </row>
    <row r="581" spans="1:25" s="20" customFormat="1" ht="30" x14ac:dyDescent="0.25">
      <c r="A581" s="13"/>
      <c r="B581" s="10" t="s">
        <v>1028</v>
      </c>
      <c r="C581" s="36" t="s">
        <v>12</v>
      </c>
      <c r="D581" s="58" t="s">
        <v>1274</v>
      </c>
      <c r="E581" s="12"/>
      <c r="F581" s="48"/>
      <c r="G581" s="11"/>
      <c r="H581" s="4"/>
      <c r="I581" s="4"/>
      <c r="J581" s="11"/>
      <c r="K581" s="4"/>
      <c r="L581" s="4"/>
      <c r="M581" s="4"/>
      <c r="N581" s="4"/>
      <c r="O581" s="4"/>
      <c r="P581" s="4"/>
      <c r="Q581" s="11" t="e">
        <f>MIN(K581,M581,N581,O581,P581,J581,I581,H581,G581,F581,E581,#REF!,L581)</f>
        <v>#REF!</v>
      </c>
      <c r="R581" s="11" t="e">
        <f>Q581-#REF!</f>
        <v>#REF!</v>
      </c>
      <c r="S581" s="11" t="e">
        <f t="shared" si="45"/>
        <v>#REF!</v>
      </c>
      <c r="T581" s="11">
        <v>210</v>
      </c>
      <c r="U581" s="21" t="e">
        <f t="shared" si="44"/>
        <v>#REF!</v>
      </c>
      <c r="V581" s="9" t="s">
        <v>84</v>
      </c>
      <c r="W581" s="20">
        <f>COUNT(L581,M581,N581,F581,J581,I581,H581,G581,#REF!,E581,#REF!)</f>
        <v>0</v>
      </c>
      <c r="X581" s="22" t="e">
        <f t="shared" si="43"/>
        <v>#DIV/0!</v>
      </c>
      <c r="Y581" s="22" t="e">
        <f>X581-#REF!</f>
        <v>#DIV/0!</v>
      </c>
    </row>
    <row r="582" spans="1:25" s="20" customFormat="1" ht="30" x14ac:dyDescent="0.25">
      <c r="A582" s="13"/>
      <c r="B582" s="10" t="s">
        <v>1043</v>
      </c>
      <c r="C582" s="36" t="s">
        <v>45</v>
      </c>
      <c r="D582" s="58" t="s">
        <v>1274</v>
      </c>
      <c r="E582" s="12"/>
      <c r="F582" s="48"/>
      <c r="G582" s="11"/>
      <c r="H582" s="4"/>
      <c r="I582" s="4"/>
      <c r="J582" s="11"/>
      <c r="K582" s="4"/>
      <c r="L582" s="4"/>
      <c r="M582" s="4"/>
      <c r="N582" s="4"/>
      <c r="O582" s="4"/>
      <c r="P582" s="4"/>
      <c r="Q582" s="11" t="e">
        <f>MIN(K582,M582,N582,O582,P582,J582,I582,H582,G582,F582,E582,#REF!,L582)</f>
        <v>#REF!</v>
      </c>
      <c r="R582" s="11" t="e">
        <f>Q582-#REF!</f>
        <v>#REF!</v>
      </c>
      <c r="S582" s="11" t="e">
        <f t="shared" si="45"/>
        <v>#REF!</v>
      </c>
      <c r="T582" s="11">
        <v>332.5423728813559</v>
      </c>
      <c r="U582" s="21" t="e">
        <f t="shared" si="44"/>
        <v>#REF!</v>
      </c>
      <c r="V582" s="9" t="s">
        <v>84</v>
      </c>
      <c r="W582" s="20">
        <f>COUNT(L582,M582,N582,F582,J582,I582,H582,G582,#REF!,E582,#REF!)</f>
        <v>0</v>
      </c>
      <c r="X582" s="22" t="e">
        <f t="shared" si="43"/>
        <v>#DIV/0!</v>
      </c>
      <c r="Y582" s="22" t="e">
        <f>X582-#REF!</f>
        <v>#DIV/0!</v>
      </c>
    </row>
    <row r="583" spans="1:25" s="20" customFormat="1" ht="30" x14ac:dyDescent="0.25">
      <c r="A583" s="13"/>
      <c r="B583" s="10" t="s">
        <v>1044</v>
      </c>
      <c r="C583" s="36" t="s">
        <v>45</v>
      </c>
      <c r="D583" s="58" t="s">
        <v>1274</v>
      </c>
      <c r="E583" s="12"/>
      <c r="F583" s="48"/>
      <c r="G583" s="11"/>
      <c r="H583" s="4"/>
      <c r="I583" s="4"/>
      <c r="J583" s="11"/>
      <c r="K583" s="4"/>
      <c r="L583" s="4"/>
      <c r="M583" s="4"/>
      <c r="N583" s="4"/>
      <c r="O583" s="4"/>
      <c r="P583" s="4"/>
      <c r="Q583" s="11" t="e">
        <f>MIN(K583,M583,N583,O583,P583,J583,I583,H583,G583,F583,E583,#REF!,L583)</f>
        <v>#REF!</v>
      </c>
      <c r="R583" s="11" t="e">
        <f>Q583-#REF!</f>
        <v>#REF!</v>
      </c>
      <c r="S583" s="11" t="e">
        <f t="shared" si="45"/>
        <v>#REF!</v>
      </c>
      <c r="T583" s="11">
        <v>300</v>
      </c>
      <c r="U583" s="21" t="e">
        <f t="shared" si="44"/>
        <v>#REF!</v>
      </c>
      <c r="V583" s="9" t="s">
        <v>84</v>
      </c>
      <c r="W583" s="20">
        <f>COUNT(L583,M583,N583,F583,J583,I583,H583,G583,#REF!,E583,#REF!)</f>
        <v>0</v>
      </c>
      <c r="X583" s="22" t="e">
        <f t="shared" si="43"/>
        <v>#DIV/0!</v>
      </c>
      <c r="Y583" s="22" t="e">
        <f>X583-#REF!</f>
        <v>#DIV/0!</v>
      </c>
    </row>
    <row r="584" spans="1:25" s="20" customFormat="1" ht="30" x14ac:dyDescent="0.25">
      <c r="A584" s="13"/>
      <c r="B584" s="10" t="s">
        <v>1029</v>
      </c>
      <c r="C584" s="36" t="s">
        <v>45</v>
      </c>
      <c r="D584" s="58" t="s">
        <v>1274</v>
      </c>
      <c r="E584" s="12"/>
      <c r="F584" s="48"/>
      <c r="G584" s="11"/>
      <c r="H584" s="4"/>
      <c r="I584" s="4"/>
      <c r="J584" s="11"/>
      <c r="K584" s="4"/>
      <c r="L584" s="4"/>
      <c r="M584" s="4"/>
      <c r="N584" s="4"/>
      <c r="O584" s="4"/>
      <c r="P584" s="4"/>
      <c r="Q584" s="11" t="e">
        <f>MIN(K584,M584,N584,O584,P584,J584,I584,H584,G584,F584,E584,#REF!,L584)</f>
        <v>#REF!</v>
      </c>
      <c r="R584" s="11" t="e">
        <f>Q584-#REF!</f>
        <v>#REF!</v>
      </c>
      <c r="S584" s="11" t="e">
        <f t="shared" si="45"/>
        <v>#REF!</v>
      </c>
      <c r="T584" s="11">
        <v>309.92949152542371</v>
      </c>
      <c r="U584" s="21" t="e">
        <f t="shared" si="44"/>
        <v>#REF!</v>
      </c>
      <c r="V584" s="9" t="s">
        <v>84</v>
      </c>
      <c r="W584" s="20">
        <f>COUNT(L584,M584,N584,F584,J584,I584,H584,G584,#REF!,E584,#REF!)</f>
        <v>0</v>
      </c>
      <c r="X584" s="22" t="e">
        <f t="shared" si="43"/>
        <v>#DIV/0!</v>
      </c>
      <c r="Y584" s="22" t="e">
        <f>X584-#REF!</f>
        <v>#DIV/0!</v>
      </c>
    </row>
    <row r="585" spans="1:25" s="20" customFormat="1" ht="30" x14ac:dyDescent="0.25">
      <c r="A585" s="13"/>
      <c r="B585" s="10" t="s">
        <v>1030</v>
      </c>
      <c r="C585" s="36" t="s">
        <v>45</v>
      </c>
      <c r="D585" s="58" t="s">
        <v>1274</v>
      </c>
      <c r="E585" s="12"/>
      <c r="F585" s="48"/>
      <c r="G585" s="11"/>
      <c r="H585" s="4"/>
      <c r="I585" s="4"/>
      <c r="J585" s="11"/>
      <c r="K585" s="4"/>
      <c r="L585" s="4"/>
      <c r="M585" s="4"/>
      <c r="N585" s="4"/>
      <c r="O585" s="4"/>
      <c r="P585" s="4"/>
      <c r="Q585" s="11" t="e">
        <f>MIN(K585,M585,N585,O585,P585,J585,I585,H585,G585,F585,E585,#REF!,L585)</f>
        <v>#REF!</v>
      </c>
      <c r="R585" s="11" t="e">
        <f>Q585-#REF!</f>
        <v>#REF!</v>
      </c>
      <c r="S585" s="11" t="e">
        <f t="shared" si="45"/>
        <v>#REF!</v>
      </c>
      <c r="T585" s="11">
        <v>279.60000000000002</v>
      </c>
      <c r="U585" s="21" t="e">
        <f t="shared" si="44"/>
        <v>#REF!</v>
      </c>
      <c r="V585" s="9" t="s">
        <v>84</v>
      </c>
      <c r="W585" s="20">
        <f>COUNT(L585,M585,N585,F585,J585,I585,H585,G585,#REF!,E585,#REF!)</f>
        <v>0</v>
      </c>
      <c r="X585" s="22" t="e">
        <f t="shared" si="43"/>
        <v>#DIV/0!</v>
      </c>
      <c r="Y585" s="22" t="e">
        <f>X585-#REF!</f>
        <v>#DIV/0!</v>
      </c>
    </row>
    <row r="586" spans="1:25" s="20" customFormat="1" ht="30" x14ac:dyDescent="0.25">
      <c r="A586" s="13"/>
      <c r="B586" s="10" t="s">
        <v>1039</v>
      </c>
      <c r="C586" s="36" t="s">
        <v>45</v>
      </c>
      <c r="D586" s="58" t="s">
        <v>1274</v>
      </c>
      <c r="E586" s="12"/>
      <c r="F586" s="48"/>
      <c r="G586" s="11"/>
      <c r="H586" s="4"/>
      <c r="I586" s="4"/>
      <c r="J586" s="11"/>
      <c r="K586" s="4"/>
      <c r="L586" s="4"/>
      <c r="M586" s="4"/>
      <c r="N586" s="4"/>
      <c r="O586" s="4"/>
      <c r="P586" s="4"/>
      <c r="Q586" s="11" t="e">
        <f>MIN(K586,M586,N586,O586,P586,J586,I586,H586,G586,F586,E586,#REF!,L586)</f>
        <v>#REF!</v>
      </c>
      <c r="R586" s="11" t="e">
        <f>Q586-#REF!</f>
        <v>#REF!</v>
      </c>
      <c r="S586" s="11" t="e">
        <f t="shared" si="45"/>
        <v>#REF!</v>
      </c>
      <c r="T586" s="11">
        <v>223.46847457627118</v>
      </c>
      <c r="U586" s="21" t="e">
        <f t="shared" si="44"/>
        <v>#REF!</v>
      </c>
      <c r="V586" s="9" t="s">
        <v>84</v>
      </c>
      <c r="W586" s="20">
        <f>COUNT(L586,M586,N586,F586,J586,I586,H586,G586,#REF!,E586,#REF!)</f>
        <v>0</v>
      </c>
      <c r="X586" s="22" t="e">
        <f t="shared" si="43"/>
        <v>#DIV/0!</v>
      </c>
      <c r="Y586" s="22" t="e">
        <f>X586-#REF!</f>
        <v>#DIV/0!</v>
      </c>
    </row>
    <row r="587" spans="1:25" s="20" customFormat="1" ht="30" x14ac:dyDescent="0.25">
      <c r="A587" s="13"/>
      <c r="B587" s="10" t="s">
        <v>1040</v>
      </c>
      <c r="C587" s="36" t="s">
        <v>45</v>
      </c>
      <c r="D587" s="58" t="s">
        <v>1274</v>
      </c>
      <c r="E587" s="12"/>
      <c r="F587" s="48"/>
      <c r="G587" s="11"/>
      <c r="H587" s="4"/>
      <c r="I587" s="4"/>
      <c r="J587" s="11"/>
      <c r="K587" s="4"/>
      <c r="L587" s="4"/>
      <c r="M587" s="4"/>
      <c r="N587" s="4"/>
      <c r="O587" s="4"/>
      <c r="P587" s="4"/>
      <c r="Q587" s="11" t="e">
        <f>MIN(K587,M587,N587,O587,P587,J587,I587,H587,G587,F587,E587,#REF!,L587)</f>
        <v>#REF!</v>
      </c>
      <c r="R587" s="11" t="e">
        <f>Q587-#REF!</f>
        <v>#REF!</v>
      </c>
      <c r="S587" s="11" t="e">
        <f t="shared" si="45"/>
        <v>#REF!</v>
      </c>
      <c r="T587" s="11">
        <v>201.6</v>
      </c>
      <c r="U587" s="21" t="e">
        <f t="shared" si="44"/>
        <v>#REF!</v>
      </c>
      <c r="V587" s="9" t="s">
        <v>84</v>
      </c>
      <c r="W587" s="20">
        <f>COUNT(L587,M587,N587,F587,J587,I587,H587,G587,#REF!,E587,#REF!)</f>
        <v>0</v>
      </c>
      <c r="X587" s="22" t="e">
        <f t="shared" si="43"/>
        <v>#DIV/0!</v>
      </c>
      <c r="Y587" s="22" t="e">
        <f>X587-#REF!</f>
        <v>#DIV/0!</v>
      </c>
    </row>
    <row r="588" spans="1:25" s="20" customFormat="1" ht="30" x14ac:dyDescent="0.25">
      <c r="A588" s="13"/>
      <c r="B588" s="10" t="s">
        <v>1041</v>
      </c>
      <c r="C588" s="36" t="s">
        <v>45</v>
      </c>
      <c r="D588" s="58" t="s">
        <v>1274</v>
      </c>
      <c r="E588" s="12"/>
      <c r="F588" s="48"/>
      <c r="G588" s="11"/>
      <c r="H588" s="4"/>
      <c r="I588" s="4"/>
      <c r="J588" s="11"/>
      <c r="K588" s="4"/>
      <c r="L588" s="4"/>
      <c r="M588" s="4"/>
      <c r="N588" s="4"/>
      <c r="O588" s="4"/>
      <c r="P588" s="4"/>
      <c r="Q588" s="11" t="e">
        <f>MIN(K588,M588,N588,O588,P588,J588,I588,H588,G588,F588,E588,#REF!,L588)</f>
        <v>#REF!</v>
      </c>
      <c r="R588" s="11" t="e">
        <f>Q588-#REF!</f>
        <v>#REF!</v>
      </c>
      <c r="S588" s="11" t="e">
        <f t="shared" si="45"/>
        <v>#REF!</v>
      </c>
      <c r="T588" s="11">
        <v>279.33559322033898</v>
      </c>
      <c r="U588" s="21" t="e">
        <f t="shared" si="44"/>
        <v>#REF!</v>
      </c>
      <c r="V588" s="9" t="s">
        <v>84</v>
      </c>
      <c r="W588" s="20">
        <f>COUNT(L588,M588,N588,F588,J588,I588,H588,G588,#REF!,E588,#REF!)</f>
        <v>0</v>
      </c>
      <c r="X588" s="22" t="e">
        <f t="shared" si="43"/>
        <v>#DIV/0!</v>
      </c>
      <c r="Y588" s="22" t="e">
        <f>X588-#REF!</f>
        <v>#DIV/0!</v>
      </c>
    </row>
    <row r="589" spans="1:25" s="20" customFormat="1" ht="30" x14ac:dyDescent="0.25">
      <c r="A589" s="13"/>
      <c r="B589" s="10" t="s">
        <v>1042</v>
      </c>
      <c r="C589" s="36" t="s">
        <v>45</v>
      </c>
      <c r="D589" s="58" t="s">
        <v>1274</v>
      </c>
      <c r="E589" s="12"/>
      <c r="F589" s="48"/>
      <c r="G589" s="11"/>
      <c r="H589" s="4"/>
      <c r="I589" s="4"/>
      <c r="J589" s="11"/>
      <c r="K589" s="4"/>
      <c r="L589" s="4"/>
      <c r="M589" s="4"/>
      <c r="N589" s="4"/>
      <c r="O589" s="4"/>
      <c r="P589" s="4"/>
      <c r="Q589" s="11" t="e">
        <f>MIN(K589,M589,N589,O589,P589,J589,I589,H589,G589,F589,E589,#REF!,L589)</f>
        <v>#REF!</v>
      </c>
      <c r="R589" s="11" t="e">
        <f>Q589-#REF!</f>
        <v>#REF!</v>
      </c>
      <c r="S589" s="11" t="e">
        <f t="shared" si="45"/>
        <v>#REF!</v>
      </c>
      <c r="T589" s="11">
        <v>252</v>
      </c>
      <c r="U589" s="21" t="e">
        <f t="shared" si="44"/>
        <v>#REF!</v>
      </c>
      <c r="V589" s="9" t="s">
        <v>84</v>
      </c>
      <c r="W589" s="20">
        <f>COUNT(L589,M589,N589,F589,J589,I589,H589,G589,#REF!,E589,#REF!)</f>
        <v>0</v>
      </c>
      <c r="X589" s="22" t="e">
        <f t="shared" si="43"/>
        <v>#DIV/0!</v>
      </c>
      <c r="Y589" s="22" t="e">
        <f>X589-#REF!</f>
        <v>#DIV/0!</v>
      </c>
    </row>
    <row r="590" spans="1:25" s="20" customFormat="1" ht="30" x14ac:dyDescent="0.25">
      <c r="A590" s="13"/>
      <c r="B590" s="10" t="s">
        <v>1015</v>
      </c>
      <c r="C590" s="36" t="s">
        <v>45</v>
      </c>
      <c r="D590" s="58" t="s">
        <v>1274</v>
      </c>
      <c r="E590" s="12"/>
      <c r="F590" s="48"/>
      <c r="G590" s="11"/>
      <c r="H590" s="4"/>
      <c r="I590" s="4"/>
      <c r="J590" s="11"/>
      <c r="K590" s="4"/>
      <c r="L590" s="4"/>
      <c r="M590" s="4"/>
      <c r="N590" s="4"/>
      <c r="O590" s="4"/>
      <c r="P590" s="4"/>
      <c r="Q590" s="11" t="e">
        <f>MIN(K590,M590,N590,O590,P590,J590,I590,H590,G590,F590,E590,#REF!,L590)</f>
        <v>#REF!</v>
      </c>
      <c r="R590" s="11"/>
      <c r="S590" s="11"/>
      <c r="T590" s="11">
        <v>139.66779661016949</v>
      </c>
      <c r="U590" s="21" t="e">
        <f t="shared" si="44"/>
        <v>#REF!</v>
      </c>
      <c r="V590" s="9" t="s">
        <v>84</v>
      </c>
      <c r="X590" s="22"/>
      <c r="Y590" s="22"/>
    </row>
    <row r="591" spans="1:25" s="20" customFormat="1" ht="30" x14ac:dyDescent="0.25">
      <c r="A591" s="13"/>
      <c r="B591" s="10" t="s">
        <v>1009</v>
      </c>
      <c r="C591" s="36" t="s">
        <v>12</v>
      </c>
      <c r="D591" s="58" t="s">
        <v>1274</v>
      </c>
      <c r="E591" s="12"/>
      <c r="F591" s="48"/>
      <c r="G591" s="11"/>
      <c r="H591" s="4"/>
      <c r="I591" s="4"/>
      <c r="J591" s="11"/>
      <c r="K591" s="4"/>
      <c r="L591" s="4"/>
      <c r="M591" s="4"/>
      <c r="N591" s="4"/>
      <c r="O591" s="4"/>
      <c r="P591" s="4"/>
      <c r="Q591" s="11" t="e">
        <f>MIN(K591,M591,N591,O591,P591,J591,I591,H591,G591,F591,E591,#REF!,L591)</f>
        <v>#REF!</v>
      </c>
      <c r="R591" s="11" t="e">
        <f>Q591-#REF!</f>
        <v>#REF!</v>
      </c>
      <c r="S591" s="11" t="e">
        <f t="shared" si="45"/>
        <v>#REF!</v>
      </c>
      <c r="T591" s="11">
        <v>127.69627118644065</v>
      </c>
      <c r="U591" s="21" t="e">
        <f t="shared" si="44"/>
        <v>#REF!</v>
      </c>
      <c r="V591" s="9" t="s">
        <v>84</v>
      </c>
      <c r="W591" s="20">
        <f>COUNT(L591,M591,N591,F591,J591,I591,H591,G591,#REF!,E591,#REF!)</f>
        <v>0</v>
      </c>
      <c r="X591" s="22" t="e">
        <f t="shared" ref="X591:X617" si="46">AVERAGE(N591,M591,L591,K591,J591,I591,H591,G591,F591)</f>
        <v>#DIV/0!</v>
      </c>
      <c r="Y591" s="22" t="e">
        <f>X591-#REF!</f>
        <v>#DIV/0!</v>
      </c>
    </row>
    <row r="592" spans="1:25" s="20" customFormat="1" ht="30" x14ac:dyDescent="0.25">
      <c r="A592" s="13"/>
      <c r="B592" s="10" t="s">
        <v>1010</v>
      </c>
      <c r="C592" s="36" t="s">
        <v>12</v>
      </c>
      <c r="D592" s="58" t="s">
        <v>1274</v>
      </c>
      <c r="E592" s="12"/>
      <c r="F592" s="48"/>
      <c r="G592" s="11"/>
      <c r="H592" s="4"/>
      <c r="I592" s="4"/>
      <c r="J592" s="11"/>
      <c r="K592" s="4"/>
      <c r="L592" s="4"/>
      <c r="M592" s="4"/>
      <c r="N592" s="4"/>
      <c r="O592" s="4"/>
      <c r="P592" s="4"/>
      <c r="Q592" s="11" t="e">
        <f>MIN(K592,M592,N592,O592,P592,J592,I592,H592,G592,F592,E592,#REF!,L592)</f>
        <v>#REF!</v>
      </c>
      <c r="R592" s="11" t="e">
        <f>Q592-#REF!</f>
        <v>#REF!</v>
      </c>
      <c r="S592" s="11" t="e">
        <f t="shared" si="45"/>
        <v>#REF!</v>
      </c>
      <c r="T592" s="11">
        <v>115.19999999999999</v>
      </c>
      <c r="U592" s="21" t="e">
        <f t="shared" si="44"/>
        <v>#REF!</v>
      </c>
      <c r="V592" s="9" t="s">
        <v>84</v>
      </c>
      <c r="W592" s="20">
        <f>COUNT(L592,M592,N592,F592,J592,I592,H592,G592,#REF!,E592,#REF!)</f>
        <v>0</v>
      </c>
      <c r="X592" s="22" t="e">
        <f t="shared" si="46"/>
        <v>#DIV/0!</v>
      </c>
      <c r="Y592" s="22" t="e">
        <f>X592-#REF!</f>
        <v>#DIV/0!</v>
      </c>
    </row>
    <row r="593" spans="1:25" s="20" customFormat="1" ht="30" x14ac:dyDescent="0.25">
      <c r="A593" s="13"/>
      <c r="B593" s="10" t="s">
        <v>1011</v>
      </c>
      <c r="C593" s="36" t="s">
        <v>12</v>
      </c>
      <c r="D593" s="58" t="s">
        <v>1274</v>
      </c>
      <c r="E593" s="12"/>
      <c r="F593" s="48"/>
      <c r="G593" s="11"/>
      <c r="H593" s="4"/>
      <c r="I593" s="4"/>
      <c r="J593" s="11"/>
      <c r="K593" s="4"/>
      <c r="L593" s="4"/>
      <c r="M593" s="4"/>
      <c r="N593" s="4"/>
      <c r="O593" s="4"/>
      <c r="P593" s="4"/>
      <c r="Q593" s="11" t="e">
        <f>MIN(K593,M593,N593,O593,P593,J593,I593,H593,G593,F593,E593,#REF!,L593)</f>
        <v>#REF!</v>
      </c>
      <c r="R593" s="11" t="e">
        <f>Q593-#REF!</f>
        <v>#REF!</v>
      </c>
      <c r="S593" s="11" t="e">
        <f t="shared" si="45"/>
        <v>#REF!</v>
      </c>
      <c r="T593" s="11">
        <v>127.69627118644065</v>
      </c>
      <c r="U593" s="21" t="e">
        <f t="shared" si="44"/>
        <v>#REF!</v>
      </c>
      <c r="V593" s="9" t="s">
        <v>84</v>
      </c>
      <c r="W593" s="20">
        <f>COUNT(L593,M593,N593,F593,J593,I593,H593,G593,#REF!,E593,#REF!)</f>
        <v>0</v>
      </c>
      <c r="X593" s="22" t="e">
        <f t="shared" si="46"/>
        <v>#DIV/0!</v>
      </c>
      <c r="Y593" s="22" t="e">
        <f>X593-#REF!</f>
        <v>#DIV/0!</v>
      </c>
    </row>
    <row r="594" spans="1:25" s="20" customFormat="1" ht="30" x14ac:dyDescent="0.25">
      <c r="A594" s="13"/>
      <c r="B594" s="10" t="s">
        <v>1012</v>
      </c>
      <c r="C594" s="36" t="s">
        <v>12</v>
      </c>
      <c r="D594" s="58" t="s">
        <v>1274</v>
      </c>
      <c r="E594" s="12"/>
      <c r="F594" s="48"/>
      <c r="G594" s="11"/>
      <c r="H594" s="4"/>
      <c r="I594" s="4"/>
      <c r="J594" s="11"/>
      <c r="K594" s="4"/>
      <c r="L594" s="4"/>
      <c r="M594" s="4"/>
      <c r="N594" s="4"/>
      <c r="O594" s="4"/>
      <c r="P594" s="4"/>
      <c r="Q594" s="11" t="e">
        <f>MIN(K594,M594,N594,O594,P594,J594,I594,H594,G594,F594,E594,#REF!,L594)</f>
        <v>#REF!</v>
      </c>
      <c r="R594" s="11" t="e">
        <f>Q594-#REF!</f>
        <v>#REF!</v>
      </c>
      <c r="S594" s="11" t="e">
        <f t="shared" si="45"/>
        <v>#REF!</v>
      </c>
      <c r="T594" s="11">
        <v>115.19999999999999</v>
      </c>
      <c r="U594" s="21" t="e">
        <f t="shared" si="44"/>
        <v>#REF!</v>
      </c>
      <c r="V594" s="9" t="s">
        <v>84</v>
      </c>
      <c r="W594" s="20">
        <f>COUNT(L594,M594,N594,F594,J594,I594,H594,G594,#REF!,E594,#REF!)</f>
        <v>0</v>
      </c>
      <c r="X594" s="22" t="e">
        <f t="shared" si="46"/>
        <v>#DIV/0!</v>
      </c>
      <c r="Y594" s="22" t="e">
        <f>X594-#REF!</f>
        <v>#DIV/0!</v>
      </c>
    </row>
    <row r="595" spans="1:25" s="20" customFormat="1" ht="30" x14ac:dyDescent="0.25">
      <c r="A595" s="13"/>
      <c r="B595" s="10" t="s">
        <v>1013</v>
      </c>
      <c r="C595" s="36" t="s">
        <v>12</v>
      </c>
      <c r="D595" s="58" t="s">
        <v>1274</v>
      </c>
      <c r="E595" s="12"/>
      <c r="F595" s="48"/>
      <c r="G595" s="11"/>
      <c r="H595" s="4"/>
      <c r="I595" s="4"/>
      <c r="J595" s="11"/>
      <c r="K595" s="4"/>
      <c r="L595" s="4"/>
      <c r="M595" s="4"/>
      <c r="N595" s="4"/>
      <c r="O595" s="4"/>
      <c r="P595" s="4"/>
      <c r="Q595" s="11" t="e">
        <f>MIN(K595,M595,N595,O595,P595,J595,I595,H595,G595,F595,E595,#REF!,L595)</f>
        <v>#REF!</v>
      </c>
      <c r="R595" s="11" t="e">
        <f>Q595-#REF!</f>
        <v>#REF!</v>
      </c>
      <c r="S595" s="11" t="e">
        <f t="shared" si="45"/>
        <v>#REF!</v>
      </c>
      <c r="T595" s="11">
        <v>71.829152542372896</v>
      </c>
      <c r="U595" s="21" t="e">
        <f t="shared" si="44"/>
        <v>#REF!</v>
      </c>
      <c r="V595" s="9" t="s">
        <v>84</v>
      </c>
      <c r="W595" s="20">
        <f>COUNT(L595,M595,N595,F595,J595,I595,H595,G595,#REF!,E595,#REF!)</f>
        <v>0</v>
      </c>
      <c r="X595" s="22" t="e">
        <f t="shared" si="46"/>
        <v>#DIV/0!</v>
      </c>
      <c r="Y595" s="22" t="e">
        <f>X595-#REF!</f>
        <v>#DIV/0!</v>
      </c>
    </row>
    <row r="596" spans="1:25" s="20" customFormat="1" ht="30" x14ac:dyDescent="0.25">
      <c r="A596" s="13"/>
      <c r="B596" s="10" t="s">
        <v>1014</v>
      </c>
      <c r="C596" s="36" t="s">
        <v>12</v>
      </c>
      <c r="D596" s="58" t="s">
        <v>1274</v>
      </c>
      <c r="E596" s="12"/>
      <c r="F596" s="48"/>
      <c r="G596" s="11"/>
      <c r="H596" s="4"/>
      <c r="I596" s="4"/>
      <c r="J596" s="11"/>
      <c r="K596" s="4"/>
      <c r="L596" s="4"/>
      <c r="M596" s="4"/>
      <c r="N596" s="4"/>
      <c r="O596" s="4"/>
      <c r="P596" s="4"/>
      <c r="Q596" s="11" t="e">
        <f>MIN(K596,M596,N596,O596,P596,J596,I596,H596,G596,F596,E596,#REF!,L596)</f>
        <v>#REF!</v>
      </c>
      <c r="R596" s="11" t="e">
        <f>Q596-#REF!</f>
        <v>#REF!</v>
      </c>
      <c r="S596" s="11" t="e">
        <f t="shared" si="45"/>
        <v>#REF!</v>
      </c>
      <c r="T596" s="11">
        <v>64.800000000000011</v>
      </c>
      <c r="U596" s="21" t="e">
        <f t="shared" si="44"/>
        <v>#REF!</v>
      </c>
      <c r="V596" s="9" t="s">
        <v>84</v>
      </c>
      <c r="W596" s="20">
        <f>COUNT(L596,M596,N596,F596,J596,I596,H596,G596,#REF!,E596,#REF!)</f>
        <v>0</v>
      </c>
      <c r="X596" s="22" t="e">
        <f t="shared" si="46"/>
        <v>#DIV/0!</v>
      </c>
      <c r="Y596" s="22" t="e">
        <f>X596-#REF!</f>
        <v>#DIV/0!</v>
      </c>
    </row>
    <row r="597" spans="1:25" s="20" customFormat="1" ht="30" x14ac:dyDescent="0.25">
      <c r="A597" s="13"/>
      <c r="B597" s="10" t="s">
        <v>1016</v>
      </c>
      <c r="C597" s="36" t="s">
        <v>12</v>
      </c>
      <c r="D597" s="58" t="s">
        <v>1274</v>
      </c>
      <c r="E597" s="12"/>
      <c r="F597" s="48"/>
      <c r="G597" s="11"/>
      <c r="H597" s="4"/>
      <c r="I597" s="4"/>
      <c r="J597" s="11"/>
      <c r="K597" s="4"/>
      <c r="L597" s="4"/>
      <c r="M597" s="4"/>
      <c r="N597" s="4"/>
      <c r="O597" s="4"/>
      <c r="P597" s="4"/>
      <c r="Q597" s="11" t="e">
        <f>MIN(K597,M597,N597,O597,P597,J597,I597,H597,G597,F597,E597,#REF!,L597)</f>
        <v>#REF!</v>
      </c>
      <c r="R597" s="11" t="e">
        <f>Q597-#REF!</f>
        <v>#REF!</v>
      </c>
      <c r="S597" s="11" t="e">
        <f t="shared" si="45"/>
        <v>#REF!</v>
      </c>
      <c r="T597" s="11">
        <v>127.69627118644065</v>
      </c>
      <c r="U597" s="21" t="e">
        <f t="shared" si="44"/>
        <v>#REF!</v>
      </c>
      <c r="V597" s="9" t="s">
        <v>84</v>
      </c>
      <c r="W597" s="20">
        <f>COUNT(L597,M597,N597,F597,J597,I597,H597,G597,#REF!,E597,#REF!)</f>
        <v>0</v>
      </c>
      <c r="X597" s="22" t="e">
        <f t="shared" si="46"/>
        <v>#DIV/0!</v>
      </c>
      <c r="Y597" s="22" t="e">
        <f>X597-#REF!</f>
        <v>#DIV/0!</v>
      </c>
    </row>
    <row r="598" spans="1:25" s="20" customFormat="1" ht="30" x14ac:dyDescent="0.25">
      <c r="A598" s="13"/>
      <c r="B598" s="10" t="s">
        <v>1017</v>
      </c>
      <c r="C598" s="36" t="s">
        <v>12</v>
      </c>
      <c r="D598" s="58" t="s">
        <v>1274</v>
      </c>
      <c r="E598" s="12"/>
      <c r="F598" s="48"/>
      <c r="G598" s="11"/>
      <c r="H598" s="4"/>
      <c r="I598" s="4"/>
      <c r="J598" s="11"/>
      <c r="K598" s="4"/>
      <c r="L598" s="4"/>
      <c r="M598" s="4"/>
      <c r="N598" s="4"/>
      <c r="O598" s="4"/>
      <c r="P598" s="4"/>
      <c r="Q598" s="11" t="e">
        <f>MIN(K598,M598,N598,O598,P598,J598,I598,H598,G598,F598,E598,#REF!,L598)</f>
        <v>#REF!</v>
      </c>
      <c r="R598" s="11" t="e">
        <f>Q598-#REF!</f>
        <v>#REF!</v>
      </c>
      <c r="S598" s="11" t="e">
        <f t="shared" si="45"/>
        <v>#REF!</v>
      </c>
      <c r="T598" s="11">
        <v>115.19999999999999</v>
      </c>
      <c r="U598" s="21" t="e">
        <f t="shared" si="44"/>
        <v>#REF!</v>
      </c>
      <c r="V598" s="9" t="s">
        <v>84</v>
      </c>
      <c r="W598" s="20">
        <f>COUNT(L598,M598,N598,F598,J598,I598,H598,G598,#REF!,E598,#REF!)</f>
        <v>0</v>
      </c>
      <c r="X598" s="22" t="e">
        <f t="shared" si="46"/>
        <v>#DIV/0!</v>
      </c>
      <c r="Y598" s="22" t="e">
        <f>X598-#REF!</f>
        <v>#DIV/0!</v>
      </c>
    </row>
    <row r="599" spans="1:25" s="20" customFormat="1" ht="30" x14ac:dyDescent="0.25">
      <c r="A599" s="13"/>
      <c r="B599" s="10" t="s">
        <v>1018</v>
      </c>
      <c r="C599" s="36" t="s">
        <v>12</v>
      </c>
      <c r="D599" s="58" t="s">
        <v>1274</v>
      </c>
      <c r="E599" s="12"/>
      <c r="F599" s="48"/>
      <c r="G599" s="11"/>
      <c r="H599" s="4"/>
      <c r="I599" s="4"/>
      <c r="J599" s="11"/>
      <c r="K599" s="4"/>
      <c r="L599" s="4"/>
      <c r="M599" s="4"/>
      <c r="N599" s="4"/>
      <c r="O599" s="4"/>
      <c r="P599" s="4"/>
      <c r="Q599" s="11" t="e">
        <f>MIN(K599,M599,N599,O599,P599,J599,I599,H599,G599,F599,E599,#REF!,L599)</f>
        <v>#REF!</v>
      </c>
      <c r="R599" s="11" t="e">
        <f>Q599-#REF!</f>
        <v>#REF!</v>
      </c>
      <c r="S599" s="11" t="e">
        <f t="shared" si="45"/>
        <v>#REF!</v>
      </c>
      <c r="T599" s="11">
        <v>134.34711864406779</v>
      </c>
      <c r="U599" s="21" t="e">
        <f t="shared" si="44"/>
        <v>#REF!</v>
      </c>
      <c r="V599" s="9" t="s">
        <v>84</v>
      </c>
      <c r="W599" s="20">
        <f>COUNT(L599,M599,N599,F599,J599,I599,H599,G599,#REF!,E599,#REF!)</f>
        <v>0</v>
      </c>
      <c r="X599" s="22" t="e">
        <f t="shared" si="46"/>
        <v>#DIV/0!</v>
      </c>
      <c r="Y599" s="22" t="e">
        <f>X599-#REF!</f>
        <v>#DIV/0!</v>
      </c>
    </row>
    <row r="600" spans="1:25" s="20" customFormat="1" ht="30" x14ac:dyDescent="0.25">
      <c r="A600" s="13"/>
      <c r="B600" s="10" t="s">
        <v>1019</v>
      </c>
      <c r="C600" s="36" t="s">
        <v>15</v>
      </c>
      <c r="D600" s="58" t="s">
        <v>1274</v>
      </c>
      <c r="E600" s="12"/>
      <c r="F600" s="48"/>
      <c r="G600" s="11"/>
      <c r="H600" s="4"/>
      <c r="I600" s="4"/>
      <c r="J600" s="11"/>
      <c r="K600" s="4"/>
      <c r="L600" s="4"/>
      <c r="M600" s="4"/>
      <c r="N600" s="4"/>
      <c r="O600" s="4"/>
      <c r="P600" s="4"/>
      <c r="Q600" s="11" t="e">
        <f>MIN(K600,M600,N600,O600,P600,J600,I600,H600,G600,F600,E600,#REF!,L600)</f>
        <v>#REF!</v>
      </c>
      <c r="R600" s="11" t="e">
        <f>Q600-#REF!</f>
        <v>#REF!</v>
      </c>
      <c r="S600" s="11" t="e">
        <f t="shared" si="45"/>
        <v>#REF!</v>
      </c>
      <c r="T600" s="11">
        <v>73.159322033898306</v>
      </c>
      <c r="U600" s="21" t="e">
        <f t="shared" si="44"/>
        <v>#REF!</v>
      </c>
      <c r="V600" s="9" t="s">
        <v>84</v>
      </c>
      <c r="W600" s="20">
        <f>COUNT(L600,M600,N600,F600,J600,I600,H600,G600,#REF!,E600,#REF!)</f>
        <v>0</v>
      </c>
      <c r="X600" s="22" t="e">
        <f t="shared" si="46"/>
        <v>#DIV/0!</v>
      </c>
      <c r="Y600" s="22" t="e">
        <f>X600-#REF!</f>
        <v>#DIV/0!</v>
      </c>
    </row>
    <row r="601" spans="1:25" s="20" customFormat="1" ht="30" x14ac:dyDescent="0.25">
      <c r="A601" s="13"/>
      <c r="B601" s="10" t="s">
        <v>1020</v>
      </c>
      <c r="C601" s="36" t="s">
        <v>15</v>
      </c>
      <c r="D601" s="58" t="s">
        <v>1274</v>
      </c>
      <c r="E601" s="12"/>
      <c r="F601" s="48"/>
      <c r="G601" s="11"/>
      <c r="H601" s="4"/>
      <c r="I601" s="4"/>
      <c r="J601" s="11"/>
      <c r="K601" s="4"/>
      <c r="L601" s="4"/>
      <c r="M601" s="4"/>
      <c r="N601" s="4"/>
      <c r="O601" s="4"/>
      <c r="P601" s="4"/>
      <c r="Q601" s="11" t="e">
        <f>MIN(K601,M601,N601,O601,P601,J601,I601,H601,G601,F601,E601,#REF!,L601)</f>
        <v>#REF!</v>
      </c>
      <c r="R601" s="11" t="e">
        <f>Q601-#REF!</f>
        <v>#REF!</v>
      </c>
      <c r="S601" s="11" t="e">
        <f t="shared" si="45"/>
        <v>#REF!</v>
      </c>
      <c r="T601" s="11">
        <v>66</v>
      </c>
      <c r="U601" s="21" t="e">
        <f t="shared" si="44"/>
        <v>#REF!</v>
      </c>
      <c r="V601" s="9" t="s">
        <v>84</v>
      </c>
      <c r="W601" s="20">
        <f>COUNT(L601,M601,N601,F601,J601,I601,H601,G601,#REF!,E601,#REF!)</f>
        <v>0</v>
      </c>
      <c r="X601" s="22" t="e">
        <f t="shared" si="46"/>
        <v>#DIV/0!</v>
      </c>
      <c r="Y601" s="22" t="e">
        <f>X601-#REF!</f>
        <v>#DIV/0!</v>
      </c>
    </row>
    <row r="602" spans="1:25" s="20" customFormat="1" ht="30" x14ac:dyDescent="0.25">
      <c r="A602" s="13"/>
      <c r="B602" s="10" t="s">
        <v>1021</v>
      </c>
      <c r="C602" s="36" t="s">
        <v>12</v>
      </c>
      <c r="D602" s="58" t="s">
        <v>1274</v>
      </c>
      <c r="E602" s="12"/>
      <c r="F602" s="48"/>
      <c r="G602" s="11"/>
      <c r="H602" s="4"/>
      <c r="I602" s="4"/>
      <c r="J602" s="11"/>
      <c r="K602" s="4"/>
      <c r="L602" s="4"/>
      <c r="M602" s="4"/>
      <c r="N602" s="4"/>
      <c r="O602" s="4"/>
      <c r="P602" s="4"/>
      <c r="Q602" s="11" t="e">
        <f>MIN(K602,M602,N602,O602,P602,J602,I602,H602,G602,F602,E602,#REF!,L602)</f>
        <v>#REF!</v>
      </c>
      <c r="R602" s="11" t="e">
        <f>Q602-#REF!</f>
        <v>#REF!</v>
      </c>
      <c r="S602" s="11" t="e">
        <f t="shared" si="45"/>
        <v>#REF!</v>
      </c>
      <c r="T602" s="11">
        <v>119.71525423728814</v>
      </c>
      <c r="U602" s="21" t="e">
        <f t="shared" si="44"/>
        <v>#REF!</v>
      </c>
      <c r="V602" s="9" t="s">
        <v>84</v>
      </c>
      <c r="W602" s="20">
        <f>COUNT(L602,M602,N602,F602,J602,I602,H602,G602,#REF!,E602,#REF!)</f>
        <v>0</v>
      </c>
      <c r="X602" s="22" t="e">
        <f t="shared" si="46"/>
        <v>#DIV/0!</v>
      </c>
      <c r="Y602" s="22" t="e">
        <f>X602-#REF!</f>
        <v>#DIV/0!</v>
      </c>
    </row>
    <row r="603" spans="1:25" s="20" customFormat="1" ht="30" x14ac:dyDescent="0.25">
      <c r="A603" s="13"/>
      <c r="B603" s="10" t="s">
        <v>1022</v>
      </c>
      <c r="C603" s="36" t="s">
        <v>12</v>
      </c>
      <c r="D603" s="58" t="s">
        <v>1274</v>
      </c>
      <c r="E603" s="12"/>
      <c r="F603" s="48"/>
      <c r="G603" s="11"/>
      <c r="H603" s="4"/>
      <c r="I603" s="4"/>
      <c r="J603" s="11"/>
      <c r="K603" s="4"/>
      <c r="L603" s="4"/>
      <c r="M603" s="4"/>
      <c r="N603" s="4"/>
      <c r="O603" s="4"/>
      <c r="P603" s="4"/>
      <c r="Q603" s="11" t="e">
        <f>MIN(K603,M603,N603,O603,P603,J603,I603,H603,G603,F603,E603,#REF!,L603)</f>
        <v>#REF!</v>
      </c>
      <c r="R603" s="11" t="e">
        <f>Q603-#REF!</f>
        <v>#REF!</v>
      </c>
      <c r="S603" s="11" t="e">
        <f t="shared" si="45"/>
        <v>#REF!</v>
      </c>
      <c r="T603" s="11">
        <v>108</v>
      </c>
      <c r="U603" s="21" t="e">
        <f t="shared" si="44"/>
        <v>#REF!</v>
      </c>
      <c r="V603" s="9" t="s">
        <v>84</v>
      </c>
      <c r="W603" s="20">
        <f>COUNT(L603,M603,N603,F603,J603,I603,H603,G603,#REF!,E603,#REF!)</f>
        <v>0</v>
      </c>
      <c r="X603" s="22" t="e">
        <f t="shared" si="46"/>
        <v>#DIV/0!</v>
      </c>
      <c r="Y603" s="22" t="e">
        <f>X603-#REF!</f>
        <v>#DIV/0!</v>
      </c>
    </row>
    <row r="604" spans="1:25" s="20" customFormat="1" ht="30" x14ac:dyDescent="0.25">
      <c r="A604" s="13"/>
      <c r="B604" s="10" t="s">
        <v>1047</v>
      </c>
      <c r="C604" s="36" t="s">
        <v>4</v>
      </c>
      <c r="D604" s="58" t="s">
        <v>1274</v>
      </c>
      <c r="E604" s="12"/>
      <c r="F604" s="48"/>
      <c r="G604" s="11"/>
      <c r="H604" s="4"/>
      <c r="I604" s="4"/>
      <c r="J604" s="11"/>
      <c r="K604" s="4"/>
      <c r="L604" s="4"/>
      <c r="M604" s="4"/>
      <c r="N604" s="4"/>
      <c r="O604" s="4"/>
      <c r="P604" s="4"/>
      <c r="Q604" s="11">
        <v>0</v>
      </c>
      <c r="R604" s="11" t="e">
        <f>Q604-#REF!</f>
        <v>#REF!</v>
      </c>
      <c r="S604" s="11" t="e">
        <f t="shared" si="45"/>
        <v>#REF!</v>
      </c>
      <c r="T604" s="11">
        <v>498.81355932203388</v>
      </c>
      <c r="U604" s="21" t="e">
        <f t="shared" si="44"/>
        <v>#DIV/0!</v>
      </c>
      <c r="V604" s="9" t="s">
        <v>84</v>
      </c>
      <c r="W604" s="20">
        <f>COUNT(L604,M604,N604,F604,J604,I604,H604,G604,#REF!,E604,#REF!)</f>
        <v>0</v>
      </c>
      <c r="X604" s="22" t="e">
        <f t="shared" si="46"/>
        <v>#DIV/0!</v>
      </c>
      <c r="Y604" s="22" t="e">
        <f>X604-#REF!</f>
        <v>#DIV/0!</v>
      </c>
    </row>
    <row r="605" spans="1:25" s="20" customFormat="1" ht="30" x14ac:dyDescent="0.25">
      <c r="A605" s="13"/>
      <c r="B605" s="10" t="s">
        <v>1048</v>
      </c>
      <c r="C605" s="36" t="s">
        <v>4</v>
      </c>
      <c r="D605" s="58" t="s">
        <v>1274</v>
      </c>
      <c r="E605" s="12"/>
      <c r="F605" s="48"/>
      <c r="G605" s="11"/>
      <c r="H605" s="4"/>
      <c r="I605" s="4"/>
      <c r="J605" s="11"/>
      <c r="K605" s="4"/>
      <c r="L605" s="4"/>
      <c r="M605" s="4"/>
      <c r="N605" s="4"/>
      <c r="O605" s="4"/>
      <c r="P605" s="4"/>
      <c r="Q605" s="11">
        <v>0</v>
      </c>
      <c r="R605" s="11" t="e">
        <f>Q605-#REF!</f>
        <v>#REF!</v>
      </c>
      <c r="S605" s="11" t="e">
        <f t="shared" si="45"/>
        <v>#REF!</v>
      </c>
      <c r="T605" s="11">
        <v>450</v>
      </c>
      <c r="U605" s="21" t="e">
        <f t="shared" si="44"/>
        <v>#DIV/0!</v>
      </c>
      <c r="V605" s="9" t="s">
        <v>84</v>
      </c>
      <c r="W605" s="20">
        <f>COUNT(L605,M605,N605,F605,J605,I605,H605,G605,#REF!,E605,#REF!)</f>
        <v>0</v>
      </c>
      <c r="X605" s="22" t="e">
        <f t="shared" si="46"/>
        <v>#DIV/0!</v>
      </c>
      <c r="Y605" s="22" t="e">
        <f>X605-#REF!</f>
        <v>#DIV/0!</v>
      </c>
    </row>
    <row r="606" spans="1:25" s="20" customFormat="1" ht="30" x14ac:dyDescent="0.25">
      <c r="A606" s="13"/>
      <c r="B606" s="10" t="s">
        <v>829</v>
      </c>
      <c r="C606" s="36" t="s">
        <v>4</v>
      </c>
      <c r="D606" s="58" t="s">
        <v>1274</v>
      </c>
      <c r="E606" s="12"/>
      <c r="F606" s="48"/>
      <c r="G606" s="11"/>
      <c r="H606" s="4"/>
      <c r="I606" s="4"/>
      <c r="J606" s="11"/>
      <c r="K606" s="4"/>
      <c r="L606" s="4"/>
      <c r="M606" s="4"/>
      <c r="N606" s="4"/>
      <c r="O606" s="4"/>
      <c r="P606" s="4"/>
      <c r="Q606" s="11" t="e">
        <f>MIN(K606,M606,N606,O606,P606,J606,I606,H606,G606,F606,E606,#REF!,L606)</f>
        <v>#REF!</v>
      </c>
      <c r="R606" s="11" t="e">
        <f>Q606-#REF!</f>
        <v>#REF!</v>
      </c>
      <c r="S606" s="11" t="e">
        <f t="shared" si="45"/>
        <v>#REF!</v>
      </c>
      <c r="T606" s="11">
        <v>432.30508474576271</v>
      </c>
      <c r="U606" s="21" t="e">
        <f t="shared" si="44"/>
        <v>#REF!</v>
      </c>
      <c r="V606" s="9" t="s">
        <v>84</v>
      </c>
      <c r="W606" s="20">
        <f>COUNT(L606,M606,N606,F606,J606,I606,H606,G606,#REF!,E606,#REF!)</f>
        <v>0</v>
      </c>
      <c r="X606" s="22" t="e">
        <f t="shared" si="46"/>
        <v>#DIV/0!</v>
      </c>
      <c r="Y606" s="22" t="e">
        <f>X606-#REF!</f>
        <v>#DIV/0!</v>
      </c>
    </row>
    <row r="607" spans="1:25" s="20" customFormat="1" ht="30" x14ac:dyDescent="0.25">
      <c r="A607" s="13"/>
      <c r="B607" s="10" t="s">
        <v>830</v>
      </c>
      <c r="C607" s="36" t="s">
        <v>4</v>
      </c>
      <c r="D607" s="58" t="s">
        <v>1274</v>
      </c>
      <c r="E607" s="12"/>
      <c r="F607" s="48"/>
      <c r="G607" s="11"/>
      <c r="H607" s="4"/>
      <c r="I607" s="4"/>
      <c r="J607" s="11"/>
      <c r="K607" s="4"/>
      <c r="L607" s="4"/>
      <c r="M607" s="4"/>
      <c r="N607" s="4"/>
      <c r="O607" s="4"/>
      <c r="P607" s="4"/>
      <c r="Q607" s="11" t="e">
        <f>MIN(K607,M607,N607,O607,P607,J607,I607,H607,G607,F607,E607,#REF!,L607)</f>
        <v>#REF!</v>
      </c>
      <c r="R607" s="11" t="e">
        <f>Q607-#REF!</f>
        <v>#REF!</v>
      </c>
      <c r="S607" s="11" t="e">
        <f t="shared" si="45"/>
        <v>#REF!</v>
      </c>
      <c r="T607" s="11">
        <v>465.55932203389824</v>
      </c>
      <c r="U607" s="21" t="e">
        <f t="shared" si="44"/>
        <v>#REF!</v>
      </c>
      <c r="V607" s="9" t="s">
        <v>84</v>
      </c>
      <c r="W607" s="20">
        <f>COUNT(L607,M607,N607,F607,J607,I607,H607,G607,#REF!,E607,#REF!)</f>
        <v>0</v>
      </c>
      <c r="X607" s="22" t="e">
        <f t="shared" si="46"/>
        <v>#DIV/0!</v>
      </c>
      <c r="Y607" s="22" t="e">
        <f>X607-#REF!</f>
        <v>#DIV/0!</v>
      </c>
    </row>
    <row r="608" spans="1:25" s="20" customFormat="1" ht="30" x14ac:dyDescent="0.25">
      <c r="A608" s="13"/>
      <c r="B608" s="10" t="s">
        <v>1049</v>
      </c>
      <c r="C608" s="36" t="s">
        <v>4</v>
      </c>
      <c r="D608" s="58" t="s">
        <v>1274</v>
      </c>
      <c r="E608" s="12"/>
      <c r="F608" s="48"/>
      <c r="G608" s="11"/>
      <c r="H608" s="4"/>
      <c r="I608" s="4"/>
      <c r="J608" s="11"/>
      <c r="K608" s="4"/>
      <c r="L608" s="4"/>
      <c r="M608" s="4"/>
      <c r="N608" s="4"/>
      <c r="O608" s="4"/>
      <c r="P608" s="4"/>
      <c r="Q608" s="11">
        <v>0</v>
      </c>
      <c r="R608" s="11" t="e">
        <f>Q608-#REF!</f>
        <v>#REF!</v>
      </c>
      <c r="S608" s="11" t="e">
        <f t="shared" si="45"/>
        <v>#REF!</v>
      </c>
      <c r="T608" s="11">
        <v>365.79661016949149</v>
      </c>
      <c r="U608" s="21" t="e">
        <f t="shared" si="44"/>
        <v>#DIV/0!</v>
      </c>
      <c r="V608" s="9" t="s">
        <v>84</v>
      </c>
      <c r="W608" s="20">
        <f>COUNT(L608,M608,N608,F608,J608,I608,H608,G608,#REF!,E608,#REF!)</f>
        <v>0</v>
      </c>
      <c r="X608" s="22" t="e">
        <f t="shared" si="46"/>
        <v>#DIV/0!</v>
      </c>
      <c r="Y608" s="22" t="e">
        <f>X608-#REF!</f>
        <v>#DIV/0!</v>
      </c>
    </row>
    <row r="609" spans="1:25" s="20" customFormat="1" ht="30" x14ac:dyDescent="0.25">
      <c r="A609" s="13"/>
      <c r="B609" s="10" t="s">
        <v>1050</v>
      </c>
      <c r="C609" s="36" t="s">
        <v>4</v>
      </c>
      <c r="D609" s="58" t="s">
        <v>1274</v>
      </c>
      <c r="E609" s="12"/>
      <c r="F609" s="48"/>
      <c r="G609" s="11"/>
      <c r="H609" s="4"/>
      <c r="I609" s="4"/>
      <c r="J609" s="11"/>
      <c r="K609" s="4"/>
      <c r="L609" s="4"/>
      <c r="M609" s="4"/>
      <c r="N609" s="4"/>
      <c r="O609" s="4"/>
      <c r="P609" s="4"/>
      <c r="Q609" s="11">
        <v>0</v>
      </c>
      <c r="R609" s="11" t="e">
        <f>Q609-#REF!</f>
        <v>#REF!</v>
      </c>
      <c r="S609" s="11" t="e">
        <f t="shared" si="45"/>
        <v>#REF!</v>
      </c>
      <c r="T609" s="11">
        <v>330</v>
      </c>
      <c r="U609" s="21" t="e">
        <f t="shared" si="44"/>
        <v>#DIV/0!</v>
      </c>
      <c r="V609" s="9" t="s">
        <v>84</v>
      </c>
      <c r="W609" s="20">
        <f>COUNT(L609,M609,N609,F609,J609,I609,H609,G609,#REF!,E609,#REF!)</f>
        <v>0</v>
      </c>
      <c r="X609" s="22" t="e">
        <f t="shared" si="46"/>
        <v>#DIV/0!</v>
      </c>
      <c r="Y609" s="22" t="e">
        <f>X609-#REF!</f>
        <v>#DIV/0!</v>
      </c>
    </row>
    <row r="610" spans="1:25" s="20" customFormat="1" ht="30" x14ac:dyDescent="0.25">
      <c r="A610" s="13"/>
      <c r="B610" s="10" t="s">
        <v>1051</v>
      </c>
      <c r="C610" s="36" t="s">
        <v>45</v>
      </c>
      <c r="D610" s="58" t="s">
        <v>1274</v>
      </c>
      <c r="E610" s="12"/>
      <c r="F610" s="48"/>
      <c r="G610" s="11"/>
      <c r="H610" s="4"/>
      <c r="I610" s="4"/>
      <c r="J610" s="11"/>
      <c r="K610" s="4"/>
      <c r="L610" s="4"/>
      <c r="M610" s="4"/>
      <c r="N610" s="4"/>
      <c r="O610" s="4"/>
      <c r="P610" s="4"/>
      <c r="Q610" s="11" t="e">
        <f>MIN(K610,M610,N610,O610,P610,J610,I610,H610,G610,F610,E610,#REF!,L610)</f>
        <v>#REF!</v>
      </c>
      <c r="R610" s="11" t="e">
        <f>Q610-#REF!</f>
        <v>#REF!</v>
      </c>
      <c r="S610" s="11" t="e">
        <f t="shared" si="45"/>
        <v>#REF!</v>
      </c>
      <c r="T610" s="11">
        <v>106.41355932203389</v>
      </c>
      <c r="U610" s="21" t="e">
        <f t="shared" si="44"/>
        <v>#REF!</v>
      </c>
      <c r="V610" s="9" t="s">
        <v>84</v>
      </c>
      <c r="W610" s="20">
        <f>COUNT(L610,M610,N610,F610,J610,I610,H610,G610,#REF!,E610,#REF!)</f>
        <v>0</v>
      </c>
      <c r="X610" s="22" t="e">
        <f t="shared" si="46"/>
        <v>#DIV/0!</v>
      </c>
      <c r="Y610" s="22" t="e">
        <f>X610-#REF!</f>
        <v>#DIV/0!</v>
      </c>
    </row>
    <row r="611" spans="1:25" s="20" customFormat="1" ht="30" x14ac:dyDescent="0.25">
      <c r="A611" s="13"/>
      <c r="B611" s="10" t="s">
        <v>1045</v>
      </c>
      <c r="C611" s="36" t="s">
        <v>45</v>
      </c>
      <c r="D611" s="58" t="s">
        <v>1274</v>
      </c>
      <c r="E611" s="12"/>
      <c r="F611" s="48"/>
      <c r="G611" s="11"/>
      <c r="H611" s="4"/>
      <c r="I611" s="4"/>
      <c r="J611" s="11"/>
      <c r="K611" s="4"/>
      <c r="L611" s="4"/>
      <c r="M611" s="4"/>
      <c r="N611" s="4"/>
      <c r="O611" s="4"/>
      <c r="P611" s="4"/>
      <c r="Q611" s="11" t="e">
        <f>MIN(K611,M611,N611,O611,P611,J611,I611,H611,G611,F611,E611,#REF!,L611)</f>
        <v>#REF!</v>
      </c>
      <c r="R611" s="11" t="e">
        <f>Q611-#REF!</f>
        <v>#REF!</v>
      </c>
      <c r="S611" s="11" t="e">
        <f t="shared" si="45"/>
        <v>#REF!</v>
      </c>
      <c r="T611" s="11">
        <v>73.159322033898306</v>
      </c>
      <c r="U611" s="21" t="e">
        <f t="shared" si="44"/>
        <v>#REF!</v>
      </c>
      <c r="V611" s="9" t="s">
        <v>6</v>
      </c>
      <c r="W611" s="20">
        <f>COUNT(L611,M611,N611,F611,J611,I611,H611,G611,#REF!,E611,#REF!)</f>
        <v>0</v>
      </c>
      <c r="X611" s="22" t="e">
        <f t="shared" si="46"/>
        <v>#DIV/0!</v>
      </c>
      <c r="Y611" s="22" t="e">
        <f>X611-#REF!</f>
        <v>#DIV/0!</v>
      </c>
    </row>
    <row r="612" spans="1:25" s="20" customFormat="1" ht="30" x14ac:dyDescent="0.25">
      <c r="A612" s="13"/>
      <c r="B612" s="10" t="s">
        <v>1046</v>
      </c>
      <c r="C612" s="36" t="s">
        <v>45</v>
      </c>
      <c r="D612" s="58" t="s">
        <v>1274</v>
      </c>
      <c r="E612" s="12"/>
      <c r="F612" s="48"/>
      <c r="G612" s="11"/>
      <c r="H612" s="4"/>
      <c r="I612" s="4"/>
      <c r="J612" s="11"/>
      <c r="K612" s="4"/>
      <c r="L612" s="4"/>
      <c r="M612" s="4"/>
      <c r="N612" s="4"/>
      <c r="O612" s="4"/>
      <c r="P612" s="4"/>
      <c r="Q612" s="11" t="e">
        <f>MIN(K612,M612,N612,O612,P612,J612,I612,H612,G612,F612,E612,#REF!,L612)</f>
        <v>#REF!</v>
      </c>
      <c r="R612" s="11" t="e">
        <f>Q612-#REF!</f>
        <v>#REF!</v>
      </c>
      <c r="S612" s="11" t="e">
        <f t="shared" si="45"/>
        <v>#REF!</v>
      </c>
      <c r="T612" s="11">
        <v>66</v>
      </c>
      <c r="U612" s="21" t="e">
        <f t="shared" si="44"/>
        <v>#REF!</v>
      </c>
      <c r="V612" s="9" t="s">
        <v>6</v>
      </c>
      <c r="W612" s="20">
        <f>COUNT(L612,M612,N612,F612,J612,I612,H612,G612,#REF!,E612,#REF!)</f>
        <v>0</v>
      </c>
      <c r="X612" s="22" t="e">
        <f t="shared" si="46"/>
        <v>#DIV/0!</v>
      </c>
      <c r="Y612" s="22" t="e">
        <f>X612-#REF!</f>
        <v>#DIV/0!</v>
      </c>
    </row>
    <row r="613" spans="1:25" s="20" customFormat="1" ht="30" x14ac:dyDescent="0.25">
      <c r="A613" s="13"/>
      <c r="B613" s="10" t="s">
        <v>934</v>
      </c>
      <c r="C613" s="36" t="s">
        <v>45</v>
      </c>
      <c r="D613" s="58" t="s">
        <v>1274</v>
      </c>
      <c r="E613" s="12"/>
      <c r="F613" s="48"/>
      <c r="G613" s="11"/>
      <c r="H613" s="4"/>
      <c r="I613" s="4"/>
      <c r="J613" s="11"/>
      <c r="K613" s="4"/>
      <c r="L613" s="4"/>
      <c r="M613" s="4"/>
      <c r="N613" s="4"/>
      <c r="O613" s="4"/>
      <c r="P613" s="4"/>
      <c r="Q613" s="11" t="e">
        <f>MIN(K613,M613,N613,O613,P613,J613,I613,H613,G613,F613,E613,#REF!,L613)</f>
        <v>#REF!</v>
      </c>
      <c r="R613" s="11" t="e">
        <f>Q613-#REF!</f>
        <v>#REF!</v>
      </c>
      <c r="S613" s="11" t="e">
        <f t="shared" si="45"/>
        <v>#REF!</v>
      </c>
      <c r="T613" s="11">
        <v>48.551186440677967</v>
      </c>
      <c r="U613" s="21" t="e">
        <f t="shared" si="44"/>
        <v>#REF!</v>
      </c>
      <c r="V613" s="9" t="s">
        <v>84</v>
      </c>
      <c r="W613" s="20">
        <f>COUNT(L613,M613,N613,F613,J613,I613,H613,G613,#REF!,E613,#REF!)</f>
        <v>0</v>
      </c>
      <c r="X613" s="22" t="e">
        <f t="shared" si="46"/>
        <v>#DIV/0!</v>
      </c>
      <c r="Y613" s="22" t="e">
        <f>X613-#REF!</f>
        <v>#DIV/0!</v>
      </c>
    </row>
    <row r="614" spans="1:25" s="20" customFormat="1" ht="30" x14ac:dyDescent="0.25">
      <c r="A614" s="13"/>
      <c r="B614" s="10" t="s">
        <v>935</v>
      </c>
      <c r="C614" s="36" t="s">
        <v>45</v>
      </c>
      <c r="D614" s="58" t="s">
        <v>1274</v>
      </c>
      <c r="E614" s="12"/>
      <c r="F614" s="48"/>
      <c r="G614" s="11"/>
      <c r="H614" s="4"/>
      <c r="I614" s="4"/>
      <c r="J614" s="11"/>
      <c r="K614" s="4"/>
      <c r="L614" s="4"/>
      <c r="M614" s="4"/>
      <c r="N614" s="4"/>
      <c r="O614" s="4"/>
      <c r="P614" s="4"/>
      <c r="Q614" s="11" t="e">
        <f>MIN(K614,M614,N614,O614,P614,J614,I614,H614,G614,F614,E614,#REF!,L614)</f>
        <v>#REF!</v>
      </c>
      <c r="R614" s="11" t="e">
        <f>Q614-#REF!</f>
        <v>#REF!</v>
      </c>
      <c r="S614" s="11" t="e">
        <f t="shared" si="45"/>
        <v>#REF!</v>
      </c>
      <c r="T614" s="11">
        <v>43.8</v>
      </c>
      <c r="U614" s="21" t="e">
        <f t="shared" si="44"/>
        <v>#REF!</v>
      </c>
      <c r="V614" s="9" t="s">
        <v>84</v>
      </c>
      <c r="W614" s="20">
        <f>COUNT(L614,M614,N614,F614,J614,I614,H614,G614,#REF!,E614,#REF!)</f>
        <v>0</v>
      </c>
      <c r="X614" s="22" t="e">
        <f t="shared" si="46"/>
        <v>#DIV/0!</v>
      </c>
      <c r="Y614" s="22" t="e">
        <f>X614-#REF!</f>
        <v>#DIV/0!</v>
      </c>
    </row>
    <row r="615" spans="1:25" s="20" customFormat="1" ht="30" x14ac:dyDescent="0.25">
      <c r="A615" s="13"/>
      <c r="B615" s="10" t="s">
        <v>881</v>
      </c>
      <c r="C615" s="36" t="s">
        <v>15</v>
      </c>
      <c r="D615" s="58" t="s">
        <v>1274</v>
      </c>
      <c r="E615" s="12"/>
      <c r="F615" s="48"/>
      <c r="G615" s="11"/>
      <c r="H615" s="4"/>
      <c r="I615" s="4"/>
      <c r="J615" s="11"/>
      <c r="K615" s="4"/>
      <c r="L615" s="4"/>
      <c r="M615" s="4"/>
      <c r="N615" s="4"/>
      <c r="O615" s="4"/>
      <c r="P615" s="4"/>
      <c r="Q615" s="11" t="e">
        <f>MIN(K615,M615,N615,O615,P615,J615,I615,H615,G615,F615,E615,#REF!,L615)</f>
        <v>#REF!</v>
      </c>
      <c r="R615" s="11" t="e">
        <f>Q615-#REF!</f>
        <v>#REF!</v>
      </c>
      <c r="S615" s="11" t="e">
        <f t="shared" si="45"/>
        <v>#REF!</v>
      </c>
      <c r="T615" s="11">
        <v>66.5</v>
      </c>
      <c r="U615" s="21" t="e">
        <f t="shared" si="44"/>
        <v>#REF!</v>
      </c>
      <c r="V615" s="9" t="s">
        <v>887</v>
      </c>
      <c r="W615" s="20">
        <f>COUNT(L615,M615,N615,F615,J615,I615,H615,G615,#REF!,E615,#REF!)</f>
        <v>0</v>
      </c>
      <c r="X615" s="22" t="e">
        <f t="shared" si="46"/>
        <v>#DIV/0!</v>
      </c>
      <c r="Y615" s="22" t="e">
        <f>X615-#REF!</f>
        <v>#DIV/0!</v>
      </c>
    </row>
    <row r="616" spans="1:25" s="20" customFormat="1" ht="30" x14ac:dyDescent="0.25">
      <c r="A616" s="13"/>
      <c r="B616" s="10" t="s">
        <v>882</v>
      </c>
      <c r="C616" s="36" t="s">
        <v>15</v>
      </c>
      <c r="D616" s="58" t="s">
        <v>1274</v>
      </c>
      <c r="E616" s="12"/>
      <c r="F616" s="48"/>
      <c r="G616" s="11"/>
      <c r="H616" s="4"/>
      <c r="I616" s="4"/>
      <c r="J616" s="11"/>
      <c r="K616" s="4"/>
      <c r="L616" s="4"/>
      <c r="M616" s="4"/>
      <c r="N616" s="4"/>
      <c r="O616" s="4"/>
      <c r="P616" s="4"/>
      <c r="Q616" s="11" t="e">
        <f>MIN(K616,M616,N616,O616,P616,J616,I616,H616,G616,F616,E616,#REF!,L616)</f>
        <v>#REF!</v>
      </c>
      <c r="R616" s="11" t="e">
        <f>Q616-#REF!</f>
        <v>#REF!</v>
      </c>
      <c r="S616" s="11" t="e">
        <f t="shared" si="45"/>
        <v>#REF!</v>
      </c>
      <c r="T616" s="11">
        <v>66.5</v>
      </c>
      <c r="U616" s="21" t="e">
        <f t="shared" si="44"/>
        <v>#REF!</v>
      </c>
      <c r="V616" s="9" t="s">
        <v>887</v>
      </c>
      <c r="W616" s="20">
        <f>COUNT(L616,M616,N616,F616,J616,I616,H616,G616,#REF!,E616,#REF!)</f>
        <v>0</v>
      </c>
      <c r="X616" s="22" t="e">
        <f t="shared" si="46"/>
        <v>#DIV/0!</v>
      </c>
      <c r="Y616" s="22" t="e">
        <f>X616-#REF!</f>
        <v>#DIV/0!</v>
      </c>
    </row>
    <row r="617" spans="1:25" s="20" customFormat="1" x14ac:dyDescent="0.25">
      <c r="A617" s="32" t="s">
        <v>47</v>
      </c>
      <c r="B617" s="33" t="s">
        <v>892</v>
      </c>
      <c r="C617" s="36"/>
      <c r="D617" s="58"/>
      <c r="E617" s="12"/>
      <c r="F617" s="48"/>
      <c r="G617" s="11"/>
      <c r="H617" s="4"/>
      <c r="I617" s="4"/>
      <c r="J617" s="11"/>
      <c r="K617" s="4"/>
      <c r="L617" s="4"/>
      <c r="M617" s="4"/>
      <c r="N617" s="4"/>
      <c r="O617" s="4"/>
      <c r="P617" s="4"/>
      <c r="Q617" s="11"/>
      <c r="R617" s="11" t="e">
        <f>Q617-#REF!</f>
        <v>#REF!</v>
      </c>
      <c r="S617" s="11" t="e">
        <f t="shared" si="45"/>
        <v>#REF!</v>
      </c>
      <c r="T617" s="4"/>
      <c r="U617" s="21" t="e">
        <f t="shared" si="44"/>
        <v>#DIV/0!</v>
      </c>
      <c r="V617" s="12"/>
      <c r="X617" s="22" t="e">
        <f t="shared" si="46"/>
        <v>#DIV/0!</v>
      </c>
      <c r="Y617" s="22" t="e">
        <f>X617-#REF!</f>
        <v>#DIV/0!</v>
      </c>
    </row>
    <row r="618" spans="1:25" s="20" customFormat="1" ht="30" x14ac:dyDescent="0.25">
      <c r="A618" s="13"/>
      <c r="B618" s="10" t="s">
        <v>263</v>
      </c>
      <c r="C618" s="36" t="s">
        <v>4</v>
      </c>
      <c r="D618" s="58" t="s">
        <v>1274</v>
      </c>
      <c r="E618" s="12"/>
      <c r="F618" s="48"/>
      <c r="G618" s="11"/>
      <c r="H618" s="11"/>
      <c r="I618" s="15">
        <v>1405.9322033898306</v>
      </c>
      <c r="J618" s="11">
        <v>1365.4661016949153</v>
      </c>
      <c r="K618" s="4"/>
      <c r="L618" s="4">
        <v>3950</v>
      </c>
      <c r="M618" s="4"/>
      <c r="N618" s="4"/>
      <c r="O618" s="4"/>
      <c r="P618" s="4"/>
      <c r="Q618" s="11" t="e">
        <f>MIN(J618,I618,H618,G618,F618,E618,#REF!,L618)</f>
        <v>#REF!</v>
      </c>
      <c r="R618" s="11" t="e">
        <f>Q618-#REF!</f>
        <v>#REF!</v>
      </c>
      <c r="S618" s="11" t="e">
        <f t="shared" si="45"/>
        <v>#REF!</v>
      </c>
      <c r="T618" s="11" t="e">
        <f>Q618</f>
        <v>#REF!</v>
      </c>
      <c r="U618" s="21" t="e">
        <f t="shared" si="44"/>
        <v>#REF!</v>
      </c>
      <c r="V618" s="12" t="s">
        <v>6</v>
      </c>
      <c r="W618" s="20">
        <f>COUNT(L618,M618,N618,F618,J618,I618,H618,G618,#REF!,E618,#REF!)</f>
        <v>3</v>
      </c>
      <c r="X618" s="22">
        <f>AVERAGE(N618,M618,L618,K618,J618,I618,H618,G618,F618,O618)</f>
        <v>2240.4661016949153</v>
      </c>
      <c r="Y618" s="22" t="e">
        <f>X618-#REF!</f>
        <v>#REF!</v>
      </c>
    </row>
    <row r="619" spans="1:25" s="20" customFormat="1" ht="30" x14ac:dyDescent="0.25">
      <c r="A619" s="26"/>
      <c r="B619" s="10" t="s">
        <v>264</v>
      </c>
      <c r="C619" s="36" t="s">
        <v>4</v>
      </c>
      <c r="D619" s="58" t="s">
        <v>1274</v>
      </c>
      <c r="E619" s="12"/>
      <c r="F619" s="48"/>
      <c r="G619" s="11">
        <v>1630</v>
      </c>
      <c r="H619" s="4"/>
      <c r="I619" s="4"/>
      <c r="J619" s="11">
        <v>1954.1864406779662</v>
      </c>
      <c r="K619" s="4"/>
      <c r="L619" s="4"/>
      <c r="M619" s="4"/>
      <c r="N619" s="4"/>
      <c r="O619" s="4"/>
      <c r="P619" s="4"/>
      <c r="Q619" s="11" t="e">
        <f>MIN(J619,I619,H619,G619,F619,E619,#REF!,L619)</f>
        <v>#REF!</v>
      </c>
      <c r="R619" s="11" t="e">
        <f>Q619-#REF!</f>
        <v>#REF!</v>
      </c>
      <c r="S619" s="11" t="e">
        <f t="shared" si="45"/>
        <v>#REF!</v>
      </c>
      <c r="T619" s="23" t="e">
        <f>Q619</f>
        <v>#REF!</v>
      </c>
      <c r="U619" s="21" t="e">
        <f t="shared" si="44"/>
        <v>#REF!</v>
      </c>
      <c r="V619" s="12" t="s">
        <v>6</v>
      </c>
      <c r="W619" s="20">
        <f>COUNT(L619,M619,N619,F619,J619,I619,H619,G619,#REF!,E619,#REF!)</f>
        <v>2</v>
      </c>
      <c r="X619" s="22">
        <f>AVERAGE(P619,N619,M619,L619,K619,J619,I619,H619,G619,F619,O619)</f>
        <v>1792.093220338983</v>
      </c>
      <c r="Y619" s="22" t="e">
        <f>X619-#REF!</f>
        <v>#REF!</v>
      </c>
    </row>
    <row r="620" spans="1:25" s="20" customFormat="1" ht="30" x14ac:dyDescent="0.25">
      <c r="A620" s="26"/>
      <c r="B620" s="10" t="s">
        <v>894</v>
      </c>
      <c r="C620" s="36" t="s">
        <v>4</v>
      </c>
      <c r="D620" s="58" t="s">
        <v>1274</v>
      </c>
      <c r="E620" s="12"/>
      <c r="F620" s="48"/>
      <c r="G620" s="11"/>
      <c r="H620" s="4"/>
      <c r="I620" s="4"/>
      <c r="J620" s="11"/>
      <c r="K620" s="4"/>
      <c r="L620" s="4"/>
      <c r="M620" s="4"/>
      <c r="N620" s="4"/>
      <c r="O620" s="4"/>
      <c r="P620" s="4"/>
      <c r="Q620" s="11" t="e">
        <f>MIN(K620,M620,N620,O620,P620,J620,I620,H620,G620,F620,E620,#REF!,L620)</f>
        <v>#REF!</v>
      </c>
      <c r="R620" s="11"/>
      <c r="S620" s="11"/>
      <c r="T620" s="23" t="e">
        <f>Q620</f>
        <v>#REF!</v>
      </c>
      <c r="U620" s="21" t="e">
        <f t="shared" si="44"/>
        <v>#REF!</v>
      </c>
      <c r="V620" s="12" t="s">
        <v>6</v>
      </c>
      <c r="X620" s="22"/>
      <c r="Y620" s="22"/>
    </row>
    <row r="621" spans="1:25" s="20" customFormat="1" ht="30" x14ac:dyDescent="0.25">
      <c r="A621" s="26"/>
      <c r="B621" s="10" t="s">
        <v>893</v>
      </c>
      <c r="C621" s="36" t="s">
        <v>4</v>
      </c>
      <c r="D621" s="58" t="s">
        <v>1274</v>
      </c>
      <c r="E621" s="12"/>
      <c r="F621" s="48"/>
      <c r="G621" s="11"/>
      <c r="H621" s="4"/>
      <c r="I621" s="4"/>
      <c r="J621" s="11"/>
      <c r="K621" s="4"/>
      <c r="L621" s="4"/>
      <c r="M621" s="4"/>
      <c r="N621" s="4"/>
      <c r="O621" s="4"/>
      <c r="P621" s="4"/>
      <c r="Q621" s="11" t="e">
        <f>MIN(K621,M621,N621,O621,P621,J621,I621,H621,G621,F621,E621,#REF!,L621)</f>
        <v>#REF!</v>
      </c>
      <c r="R621" s="11"/>
      <c r="S621" s="11"/>
      <c r="T621" s="23" t="e">
        <f>Q621</f>
        <v>#REF!</v>
      </c>
      <c r="U621" s="21" t="e">
        <f t="shared" si="44"/>
        <v>#REF!</v>
      </c>
      <c r="V621" s="12" t="s">
        <v>6</v>
      </c>
      <c r="X621" s="22"/>
      <c r="Y621" s="22"/>
    </row>
    <row r="622" spans="1:25" s="20" customFormat="1" x14ac:dyDescent="0.25">
      <c r="A622" s="32" t="s">
        <v>48</v>
      </c>
      <c r="B622" s="33" t="s">
        <v>265</v>
      </c>
      <c r="C622" s="36"/>
      <c r="D622" s="58"/>
      <c r="E622" s="12"/>
      <c r="F622" s="48"/>
      <c r="G622" s="11"/>
      <c r="H622" s="4"/>
      <c r="I622" s="4"/>
      <c r="J622" s="11"/>
      <c r="K622" s="4"/>
      <c r="L622" s="4"/>
      <c r="M622" s="4"/>
      <c r="N622" s="4"/>
      <c r="O622" s="4"/>
      <c r="P622" s="4"/>
      <c r="Q622" s="11" t="e">
        <f>MIN(J622,I622,H622,G622,F622,E622,#REF!,L622)</f>
        <v>#REF!</v>
      </c>
      <c r="R622" s="11" t="e">
        <f>Q622-#REF!</f>
        <v>#REF!</v>
      </c>
      <c r="S622" s="11" t="e">
        <f t="shared" si="45"/>
        <v>#REF!</v>
      </c>
      <c r="T622" s="4"/>
      <c r="U622" s="21" t="e">
        <f t="shared" si="44"/>
        <v>#REF!</v>
      </c>
      <c r="V622" s="12" t="e">
        <f>T622-#REF!</f>
        <v>#REF!</v>
      </c>
      <c r="X622" s="22" t="e">
        <f t="shared" ref="X622:X708" si="47">AVERAGE(N622,M622,L622,K622,J622,I622,H622,G622,F622)</f>
        <v>#DIV/0!</v>
      </c>
      <c r="Y622" s="22" t="e">
        <f>X622-#REF!</f>
        <v>#DIV/0!</v>
      </c>
    </row>
    <row r="623" spans="1:25" s="20" customFormat="1" ht="30" x14ac:dyDescent="0.25">
      <c r="A623" s="13"/>
      <c r="B623" s="10" t="s">
        <v>266</v>
      </c>
      <c r="C623" s="37" t="s">
        <v>1259</v>
      </c>
      <c r="D623" s="58" t="s">
        <v>1274</v>
      </c>
      <c r="E623" s="12"/>
      <c r="F623" s="49"/>
      <c r="G623" s="11"/>
      <c r="H623" s="4"/>
      <c r="I623" s="4"/>
      <c r="J623" s="11"/>
      <c r="K623" s="4"/>
      <c r="L623" s="4"/>
      <c r="M623" s="4"/>
      <c r="N623" s="4"/>
      <c r="O623" s="4"/>
      <c r="P623" s="4"/>
      <c r="Q623" s="11" t="e">
        <f>MIN(J623,I623,H623,G623,F623,E623,#REF!,L623)</f>
        <v>#REF!</v>
      </c>
      <c r="R623" s="11" t="e">
        <f>Q623-#REF!</f>
        <v>#REF!</v>
      </c>
      <c r="S623" s="11" t="e">
        <f t="shared" si="45"/>
        <v>#REF!</v>
      </c>
      <c r="T623" s="23" t="e">
        <f t="shared" ref="T623:T628" si="48">Q623</f>
        <v>#REF!</v>
      </c>
      <c r="U623" s="21" t="e">
        <f t="shared" si="44"/>
        <v>#REF!</v>
      </c>
      <c r="V623" s="12" t="s">
        <v>6</v>
      </c>
      <c r="W623" s="20">
        <f>COUNT(L623,M623,N623,F623,J623,I623,H623,G623,#REF!,E623,#REF!)</f>
        <v>0</v>
      </c>
      <c r="X623" s="22" t="e">
        <f t="shared" si="47"/>
        <v>#DIV/0!</v>
      </c>
      <c r="Y623" s="22" t="e">
        <f>X623-#REF!</f>
        <v>#DIV/0!</v>
      </c>
    </row>
    <row r="624" spans="1:25" s="20" customFormat="1" ht="30" x14ac:dyDescent="0.25">
      <c r="A624" s="13"/>
      <c r="B624" s="10" t="s">
        <v>267</v>
      </c>
      <c r="C624" s="37" t="s">
        <v>1259</v>
      </c>
      <c r="D624" s="58" t="s">
        <v>1274</v>
      </c>
      <c r="E624" s="12"/>
      <c r="F624" s="49"/>
      <c r="G624" s="11"/>
      <c r="H624" s="4"/>
      <c r="I624" s="4"/>
      <c r="J624" s="11"/>
      <c r="K624" s="4"/>
      <c r="L624" s="4"/>
      <c r="M624" s="4"/>
      <c r="N624" s="4"/>
      <c r="O624" s="4"/>
      <c r="P624" s="4"/>
      <c r="Q624" s="11" t="e">
        <f>MIN(J624,I624,H624,G624,F624,E624,#REF!,L624)</f>
        <v>#REF!</v>
      </c>
      <c r="R624" s="11" t="e">
        <f>Q624-#REF!</f>
        <v>#REF!</v>
      </c>
      <c r="S624" s="11" t="e">
        <f t="shared" si="45"/>
        <v>#REF!</v>
      </c>
      <c r="T624" s="23" t="e">
        <f t="shared" si="48"/>
        <v>#REF!</v>
      </c>
      <c r="U624" s="21" t="e">
        <f t="shared" si="44"/>
        <v>#REF!</v>
      </c>
      <c r="V624" s="12" t="s">
        <v>6</v>
      </c>
      <c r="W624" s="20">
        <f>COUNT(L624,M624,N624,F624,J624,I624,H624,G624,#REF!,E624,#REF!)</f>
        <v>0</v>
      </c>
      <c r="X624" s="22" t="e">
        <f t="shared" si="47"/>
        <v>#DIV/0!</v>
      </c>
      <c r="Y624" s="22" t="e">
        <f>X624-#REF!</f>
        <v>#DIV/0!</v>
      </c>
    </row>
    <row r="625" spans="1:25" s="20" customFormat="1" ht="30" x14ac:dyDescent="0.25">
      <c r="A625" s="13"/>
      <c r="B625" s="10" t="s">
        <v>268</v>
      </c>
      <c r="C625" s="37" t="s">
        <v>1259</v>
      </c>
      <c r="D625" s="58" t="s">
        <v>1274</v>
      </c>
      <c r="E625" s="12"/>
      <c r="F625" s="49"/>
      <c r="G625" s="11"/>
      <c r="H625" s="4"/>
      <c r="I625" s="4"/>
      <c r="J625" s="11"/>
      <c r="K625" s="4"/>
      <c r="L625" s="4"/>
      <c r="M625" s="4"/>
      <c r="N625" s="4"/>
      <c r="O625" s="4"/>
      <c r="P625" s="4"/>
      <c r="Q625" s="11" t="e">
        <f>MIN(J625,I625,H625,G625,F625,E625,#REF!,L625)</f>
        <v>#REF!</v>
      </c>
      <c r="R625" s="11" t="e">
        <f>Q625-#REF!</f>
        <v>#REF!</v>
      </c>
      <c r="S625" s="11" t="e">
        <f t="shared" si="45"/>
        <v>#REF!</v>
      </c>
      <c r="T625" s="23" t="e">
        <f t="shared" si="48"/>
        <v>#REF!</v>
      </c>
      <c r="U625" s="21" t="e">
        <f t="shared" si="44"/>
        <v>#REF!</v>
      </c>
      <c r="V625" s="12" t="s">
        <v>6</v>
      </c>
      <c r="W625" s="20">
        <f>COUNT(L625,M625,N625,F625,J625,I625,H625,G625,#REF!,E625,#REF!)</f>
        <v>0</v>
      </c>
      <c r="X625" s="22" t="e">
        <f t="shared" si="47"/>
        <v>#DIV/0!</v>
      </c>
      <c r="Y625" s="22" t="e">
        <f>X625-#REF!</f>
        <v>#DIV/0!</v>
      </c>
    </row>
    <row r="626" spans="1:25" s="20" customFormat="1" ht="30" x14ac:dyDescent="0.25">
      <c r="A626" s="13"/>
      <c r="B626" s="10" t="s">
        <v>269</v>
      </c>
      <c r="C626" s="37" t="s">
        <v>1259</v>
      </c>
      <c r="D626" s="58" t="s">
        <v>1274</v>
      </c>
      <c r="E626" s="12"/>
      <c r="F626" s="49"/>
      <c r="G626" s="11"/>
      <c r="H626" s="4"/>
      <c r="I626" s="4"/>
      <c r="J626" s="11"/>
      <c r="K626" s="4"/>
      <c r="L626" s="4"/>
      <c r="M626" s="4"/>
      <c r="N626" s="4"/>
      <c r="O626" s="4"/>
      <c r="P626" s="4"/>
      <c r="Q626" s="11" t="e">
        <f>MIN(J626,I626,H626,G626,F626,E626,#REF!,L626)</f>
        <v>#REF!</v>
      </c>
      <c r="R626" s="11" t="e">
        <f>Q626-#REF!</f>
        <v>#REF!</v>
      </c>
      <c r="S626" s="11" t="e">
        <f t="shared" si="45"/>
        <v>#REF!</v>
      </c>
      <c r="T626" s="23" t="e">
        <f t="shared" si="48"/>
        <v>#REF!</v>
      </c>
      <c r="U626" s="21" t="e">
        <f t="shared" si="44"/>
        <v>#REF!</v>
      </c>
      <c r="V626" s="12" t="s">
        <v>6</v>
      </c>
      <c r="W626" s="20">
        <f>COUNT(L626,M626,N626,F626,J626,I626,H626,G626,#REF!,E626,#REF!)</f>
        <v>0</v>
      </c>
      <c r="X626" s="22" t="e">
        <f t="shared" si="47"/>
        <v>#DIV/0!</v>
      </c>
      <c r="Y626" s="22" t="e">
        <f>X626-#REF!</f>
        <v>#DIV/0!</v>
      </c>
    </row>
    <row r="627" spans="1:25" s="20" customFormat="1" ht="30" x14ac:dyDescent="0.25">
      <c r="A627" s="13"/>
      <c r="B627" s="10" t="s">
        <v>270</v>
      </c>
      <c r="C627" s="37" t="s">
        <v>1259</v>
      </c>
      <c r="D627" s="58" t="s">
        <v>1274</v>
      </c>
      <c r="E627" s="12"/>
      <c r="F627" s="49"/>
      <c r="G627" s="11">
        <v>393</v>
      </c>
      <c r="H627" s="4"/>
      <c r="I627" s="4"/>
      <c r="J627" s="11"/>
      <c r="K627" s="4"/>
      <c r="L627" s="4"/>
      <c r="M627" s="4"/>
      <c r="N627" s="4"/>
      <c r="O627" s="4"/>
      <c r="P627" s="4"/>
      <c r="Q627" s="11" t="e">
        <f>MIN(J627,I627,H627,G627,F627,E627,#REF!,L627)</f>
        <v>#REF!</v>
      </c>
      <c r="R627" s="11" t="e">
        <f>Q627-#REF!</f>
        <v>#REF!</v>
      </c>
      <c r="S627" s="11" t="e">
        <f t="shared" si="45"/>
        <v>#REF!</v>
      </c>
      <c r="T627" s="23" t="e">
        <f t="shared" si="48"/>
        <v>#REF!</v>
      </c>
      <c r="U627" s="21" t="e">
        <f t="shared" si="44"/>
        <v>#REF!</v>
      </c>
      <c r="V627" s="12" t="s">
        <v>6</v>
      </c>
      <c r="W627" s="20">
        <f>COUNT(L627,M627,N627,F627,J627,I627,H627,G627,#REF!,E627,#REF!)</f>
        <v>1</v>
      </c>
      <c r="X627" s="22">
        <f t="shared" si="47"/>
        <v>393</v>
      </c>
      <c r="Y627" s="22" t="e">
        <f>X627-#REF!</f>
        <v>#REF!</v>
      </c>
    </row>
    <row r="628" spans="1:25" s="20" customFormat="1" ht="30" x14ac:dyDescent="0.25">
      <c r="A628" s="13"/>
      <c r="B628" s="10" t="s">
        <v>271</v>
      </c>
      <c r="C628" s="37" t="s">
        <v>1259</v>
      </c>
      <c r="D628" s="58" t="s">
        <v>1274</v>
      </c>
      <c r="E628" s="12"/>
      <c r="F628" s="49"/>
      <c r="G628" s="11"/>
      <c r="H628" s="4"/>
      <c r="I628" s="4"/>
      <c r="J628" s="11"/>
      <c r="K628" s="4"/>
      <c r="L628" s="4"/>
      <c r="M628" s="4"/>
      <c r="N628" s="4"/>
      <c r="O628" s="4"/>
      <c r="P628" s="4"/>
      <c r="Q628" s="11" t="e">
        <f>MIN(J628,I628,H628,G628,F628,E628,#REF!,L628)</f>
        <v>#REF!</v>
      </c>
      <c r="R628" s="11" t="e">
        <f>Q628-#REF!</f>
        <v>#REF!</v>
      </c>
      <c r="S628" s="11" t="e">
        <f t="shared" si="45"/>
        <v>#REF!</v>
      </c>
      <c r="T628" s="23" t="e">
        <f t="shared" si="48"/>
        <v>#REF!</v>
      </c>
      <c r="U628" s="21" t="e">
        <f t="shared" si="44"/>
        <v>#REF!</v>
      </c>
      <c r="V628" s="12" t="s">
        <v>6</v>
      </c>
      <c r="W628" s="20">
        <f>COUNT(L628,M628,N628,F628,J628,I628,H628,G628,#REF!,E628,#REF!)</f>
        <v>0</v>
      </c>
      <c r="X628" s="22" t="e">
        <f t="shared" si="47"/>
        <v>#DIV/0!</v>
      </c>
      <c r="Y628" s="22" t="e">
        <f>X628-#REF!</f>
        <v>#DIV/0!</v>
      </c>
    </row>
    <row r="629" spans="1:25" s="20" customFormat="1" ht="30" x14ac:dyDescent="0.25">
      <c r="A629" s="13"/>
      <c r="B629" s="10" t="s">
        <v>895</v>
      </c>
      <c r="C629" s="37" t="s">
        <v>1259</v>
      </c>
      <c r="D629" s="58" t="s">
        <v>1274</v>
      </c>
      <c r="E629" s="12"/>
      <c r="F629" s="49"/>
      <c r="G629" s="11"/>
      <c r="H629" s="4"/>
      <c r="I629" s="4"/>
      <c r="J629" s="11"/>
      <c r="K629" s="4"/>
      <c r="L629" s="4"/>
      <c r="M629" s="4"/>
      <c r="N629" s="4"/>
      <c r="O629" s="4"/>
      <c r="P629" s="4"/>
      <c r="Q629" s="11" t="e">
        <f>MIN(K629,M629,N629,O629,P629,J629,I629,H629,G629,F629,E629,#REF!,L629)</f>
        <v>#REF!</v>
      </c>
      <c r="R629" s="11"/>
      <c r="S629" s="11"/>
      <c r="T629" s="11">
        <v>290</v>
      </c>
      <c r="U629" s="21" t="e">
        <f t="shared" si="44"/>
        <v>#REF!</v>
      </c>
      <c r="V629" s="12" t="s">
        <v>6</v>
      </c>
      <c r="X629" s="22"/>
      <c r="Y629" s="22"/>
    </row>
    <row r="630" spans="1:25" s="20" customFormat="1" ht="30" x14ac:dyDescent="0.25">
      <c r="A630" s="13"/>
      <c r="B630" s="10" t="s">
        <v>897</v>
      </c>
      <c r="C630" s="37" t="s">
        <v>1259</v>
      </c>
      <c r="D630" s="58" t="s">
        <v>1274</v>
      </c>
      <c r="E630" s="12"/>
      <c r="F630" s="49"/>
      <c r="G630" s="11"/>
      <c r="H630" s="4"/>
      <c r="I630" s="4"/>
      <c r="J630" s="11"/>
      <c r="K630" s="4"/>
      <c r="L630" s="4"/>
      <c r="M630" s="4"/>
      <c r="N630" s="4"/>
      <c r="O630" s="4"/>
      <c r="P630" s="4"/>
      <c r="Q630" s="11" t="e">
        <f>MIN(K630,M630,N630,O630,P630,J630,I630,H630,G630,F630,E630,#REF!,L630)</f>
        <v>#REF!</v>
      </c>
      <c r="R630" s="11"/>
      <c r="S630" s="11"/>
      <c r="T630" s="11">
        <v>360</v>
      </c>
      <c r="U630" s="21" t="e">
        <f t="shared" si="44"/>
        <v>#REF!</v>
      </c>
      <c r="V630" s="12" t="s">
        <v>6</v>
      </c>
      <c r="X630" s="22"/>
      <c r="Y630" s="22"/>
    </row>
    <row r="631" spans="1:25" s="20" customFormat="1" ht="30" x14ac:dyDescent="0.25">
      <c r="A631" s="13"/>
      <c r="B631" s="10" t="s">
        <v>896</v>
      </c>
      <c r="C631" s="37" t="s">
        <v>1259</v>
      </c>
      <c r="D631" s="58" t="s">
        <v>1274</v>
      </c>
      <c r="E631" s="12"/>
      <c r="F631" s="49"/>
      <c r="G631" s="11"/>
      <c r="H631" s="4"/>
      <c r="I631" s="4"/>
      <c r="J631" s="11"/>
      <c r="K631" s="4"/>
      <c r="L631" s="4"/>
      <c r="M631" s="4"/>
      <c r="N631" s="4"/>
      <c r="O631" s="4"/>
      <c r="P631" s="4"/>
      <c r="Q631" s="11" t="e">
        <f>MIN(K631,M631,N631,O631,P631,J631,I631,H631,G631,F631,E631,#REF!,L631)</f>
        <v>#REF!</v>
      </c>
      <c r="R631" s="11"/>
      <c r="S631" s="11"/>
      <c r="T631" s="11">
        <v>824</v>
      </c>
      <c r="U631" s="21" t="e">
        <f t="shared" ref="U631:U719" si="49">(T631-Q631)/Q631</f>
        <v>#REF!</v>
      </c>
      <c r="V631" s="12" t="s">
        <v>6</v>
      </c>
      <c r="X631" s="22"/>
      <c r="Y631" s="22"/>
    </row>
    <row r="632" spans="1:25" s="20" customFormat="1" x14ac:dyDescent="0.25">
      <c r="A632" s="32" t="s">
        <v>49</v>
      </c>
      <c r="B632" s="33" t="s">
        <v>272</v>
      </c>
      <c r="C632" s="36"/>
      <c r="D632" s="58"/>
      <c r="E632" s="12"/>
      <c r="F632" s="48"/>
      <c r="G632" s="11"/>
      <c r="H632" s="4"/>
      <c r="I632" s="4"/>
      <c r="J632" s="11"/>
      <c r="K632" s="4"/>
      <c r="L632" s="4"/>
      <c r="M632" s="4"/>
      <c r="N632" s="4"/>
      <c r="O632" s="4"/>
      <c r="P632" s="4"/>
      <c r="Q632" s="11" t="e">
        <f>MIN(J632,I632,H632,G632,F632,E632,#REF!,L632)</f>
        <v>#REF!</v>
      </c>
      <c r="R632" s="11" t="e">
        <f>Q632-#REF!</f>
        <v>#REF!</v>
      </c>
      <c r="S632" s="11" t="e">
        <f t="shared" si="45"/>
        <v>#REF!</v>
      </c>
      <c r="T632" s="4"/>
      <c r="U632" s="21" t="e">
        <f t="shared" si="49"/>
        <v>#REF!</v>
      </c>
      <c r="V632" s="12" t="e">
        <f>T632-#REF!</f>
        <v>#REF!</v>
      </c>
      <c r="X632" s="22" t="e">
        <f t="shared" si="47"/>
        <v>#DIV/0!</v>
      </c>
      <c r="Y632" s="22" t="e">
        <f>X632-#REF!</f>
        <v>#DIV/0!</v>
      </c>
    </row>
    <row r="633" spans="1:25" s="20" customFormat="1" ht="30" x14ac:dyDescent="0.25">
      <c r="A633" s="13"/>
      <c r="B633" s="10" t="s">
        <v>273</v>
      </c>
      <c r="C633" s="36" t="s">
        <v>12</v>
      </c>
      <c r="D633" s="58" t="s">
        <v>1274</v>
      </c>
      <c r="E633" s="12"/>
      <c r="F633" s="48"/>
      <c r="G633" s="11">
        <v>31412</v>
      </c>
      <c r="H633" s="4"/>
      <c r="I633" s="4"/>
      <c r="J633" s="11">
        <v>55917.796610169491</v>
      </c>
      <c r="K633" s="4"/>
      <c r="L633" s="4"/>
      <c r="M633" s="4"/>
      <c r="N633" s="4"/>
      <c r="O633" s="4"/>
      <c r="P633" s="4"/>
      <c r="Q633" s="11" t="e">
        <f>MIN(J633,I633,H633,G633,F633,E633,#REF!,L633)</f>
        <v>#REF!</v>
      </c>
      <c r="R633" s="11" t="e">
        <f>Q633-#REF!</f>
        <v>#REF!</v>
      </c>
      <c r="S633" s="11" t="e">
        <f t="shared" si="45"/>
        <v>#REF!</v>
      </c>
      <c r="T633" s="23" t="e">
        <f>Q633</f>
        <v>#REF!</v>
      </c>
      <c r="U633" s="21" t="e">
        <f t="shared" si="49"/>
        <v>#REF!</v>
      </c>
      <c r="V633" s="12" t="s">
        <v>7</v>
      </c>
      <c r="W633" s="20">
        <f>COUNT(L633,M633,N633,F633,J633,I633,H633,G633,#REF!,E633,#REF!)</f>
        <v>2</v>
      </c>
      <c r="X633" s="22">
        <f t="shared" si="47"/>
        <v>43664.898305084746</v>
      </c>
      <c r="Y633" s="22" t="e">
        <f>X633-#REF!</f>
        <v>#REF!</v>
      </c>
    </row>
    <row r="634" spans="1:25" s="20" customFormat="1" ht="30" x14ac:dyDescent="0.25">
      <c r="A634" s="13"/>
      <c r="B634" s="10" t="s">
        <v>274</v>
      </c>
      <c r="C634" s="36" t="s">
        <v>12</v>
      </c>
      <c r="D634" s="58" t="s">
        <v>1274</v>
      </c>
      <c r="E634" s="12"/>
      <c r="F634" s="48"/>
      <c r="G634" s="11">
        <v>31412</v>
      </c>
      <c r="H634" s="11"/>
      <c r="I634" s="15"/>
      <c r="J634" s="11">
        <v>55917.796610169491</v>
      </c>
      <c r="K634" s="4"/>
      <c r="L634" s="4"/>
      <c r="M634" s="4"/>
      <c r="N634" s="4"/>
      <c r="O634" s="4"/>
      <c r="P634" s="4"/>
      <c r="Q634" s="11" t="e">
        <f>MIN(J634,I634,H634,G634,F634,E634,#REF!,L634)</f>
        <v>#REF!</v>
      </c>
      <c r="R634" s="11" t="e">
        <f>Q634-#REF!</f>
        <v>#REF!</v>
      </c>
      <c r="S634" s="11" t="e">
        <f t="shared" si="45"/>
        <v>#REF!</v>
      </c>
      <c r="T634" s="23" t="e">
        <f t="shared" ref="T634:T638" si="50">Q634</f>
        <v>#REF!</v>
      </c>
      <c r="U634" s="21" t="e">
        <f t="shared" si="49"/>
        <v>#REF!</v>
      </c>
      <c r="V634" s="12" t="s">
        <v>7</v>
      </c>
      <c r="W634" s="20">
        <f>COUNT(L634,M634,N634,F634,J634,I634,H634,G634,#REF!,E634,#REF!)</f>
        <v>2</v>
      </c>
      <c r="X634" s="22">
        <f t="shared" si="47"/>
        <v>43664.898305084746</v>
      </c>
      <c r="Y634" s="22" t="e">
        <f>X634-#REF!</f>
        <v>#REF!</v>
      </c>
    </row>
    <row r="635" spans="1:25" s="20" customFormat="1" ht="30" x14ac:dyDescent="0.25">
      <c r="A635" s="13"/>
      <c r="B635" s="10" t="s">
        <v>275</v>
      </c>
      <c r="C635" s="36" t="s">
        <v>12</v>
      </c>
      <c r="D635" s="58" t="s">
        <v>1274</v>
      </c>
      <c r="E635" s="12"/>
      <c r="F635" s="48"/>
      <c r="G635" s="11">
        <v>30097</v>
      </c>
      <c r="H635" s="4"/>
      <c r="I635" s="4"/>
      <c r="J635" s="11">
        <v>49934.466101694918</v>
      </c>
      <c r="K635" s="4"/>
      <c r="L635" s="4"/>
      <c r="M635" s="4"/>
      <c r="N635" s="4"/>
      <c r="O635" s="4"/>
      <c r="P635" s="4"/>
      <c r="Q635" s="11" t="e">
        <f>MIN(J635,I635,H635,G635,F635,E635,#REF!,L635)</f>
        <v>#REF!</v>
      </c>
      <c r="R635" s="11" t="e">
        <f>Q635-#REF!</f>
        <v>#REF!</v>
      </c>
      <c r="S635" s="11" t="e">
        <f t="shared" si="45"/>
        <v>#REF!</v>
      </c>
      <c r="T635" s="23" t="e">
        <f t="shared" si="50"/>
        <v>#REF!</v>
      </c>
      <c r="U635" s="21" t="e">
        <f t="shared" si="49"/>
        <v>#REF!</v>
      </c>
      <c r="V635" s="12" t="s">
        <v>7</v>
      </c>
      <c r="W635" s="20">
        <f>COUNT(L635,M635,N635,F635,J635,I635,H635,G635,#REF!,E635,#REF!)</f>
        <v>2</v>
      </c>
      <c r="X635" s="22">
        <f t="shared" si="47"/>
        <v>40015.733050847455</v>
      </c>
      <c r="Y635" s="22" t="e">
        <f>X635-#REF!</f>
        <v>#REF!</v>
      </c>
    </row>
    <row r="636" spans="1:25" s="20" customFormat="1" ht="30" x14ac:dyDescent="0.25">
      <c r="A636" s="13"/>
      <c r="B636" s="10" t="s">
        <v>276</v>
      </c>
      <c r="C636" s="36" t="s">
        <v>12</v>
      </c>
      <c r="D636" s="58" t="s">
        <v>1274</v>
      </c>
      <c r="E636" s="12"/>
      <c r="F636" s="48"/>
      <c r="G636" s="11">
        <v>27187</v>
      </c>
      <c r="H636" s="4"/>
      <c r="I636" s="4"/>
      <c r="J636" s="11">
        <v>49934.466101694918</v>
      </c>
      <c r="K636" s="4"/>
      <c r="L636" s="4"/>
      <c r="M636" s="4"/>
      <c r="N636" s="4"/>
      <c r="O636" s="4"/>
      <c r="P636" s="4"/>
      <c r="Q636" s="11" t="e">
        <f>MIN(J636,I636,H636,G636,F636,E636,#REF!,L636)</f>
        <v>#REF!</v>
      </c>
      <c r="R636" s="11" t="e">
        <f>Q636-#REF!</f>
        <v>#REF!</v>
      </c>
      <c r="S636" s="11" t="e">
        <f t="shared" si="45"/>
        <v>#REF!</v>
      </c>
      <c r="T636" s="23" t="e">
        <f t="shared" si="50"/>
        <v>#REF!</v>
      </c>
      <c r="U636" s="21" t="e">
        <f t="shared" si="49"/>
        <v>#REF!</v>
      </c>
      <c r="V636" s="12" t="s">
        <v>7</v>
      </c>
      <c r="W636" s="20">
        <f>COUNT(L636,M636,N636,F636,J636,I636,H636,G636,#REF!,E636,#REF!)</f>
        <v>2</v>
      </c>
      <c r="X636" s="22">
        <f t="shared" si="47"/>
        <v>38560.733050847455</v>
      </c>
      <c r="Y636" s="22" t="e">
        <f>X636-#REF!</f>
        <v>#REF!</v>
      </c>
    </row>
    <row r="637" spans="1:25" s="20" customFormat="1" ht="30" x14ac:dyDescent="0.25">
      <c r="A637" s="13"/>
      <c r="B637" s="16" t="s">
        <v>1136</v>
      </c>
      <c r="C637" s="39" t="s">
        <v>12</v>
      </c>
      <c r="D637" s="58" t="s">
        <v>1274</v>
      </c>
      <c r="E637" s="12"/>
      <c r="F637" s="48"/>
      <c r="G637" s="11">
        <v>23624</v>
      </c>
      <c r="H637" s="4"/>
      <c r="I637" s="4"/>
      <c r="J637" s="11"/>
      <c r="K637" s="4"/>
      <c r="L637" s="4"/>
      <c r="M637" s="4"/>
      <c r="N637" s="4"/>
      <c r="O637" s="4"/>
      <c r="P637" s="4"/>
      <c r="Q637" s="11" t="e">
        <f>MIN(J637,I637,H637,G637,F637,E637,#REF!,L637)</f>
        <v>#REF!</v>
      </c>
      <c r="R637" s="11"/>
      <c r="S637" s="11"/>
      <c r="T637" s="23" t="e">
        <f t="shared" si="50"/>
        <v>#REF!</v>
      </c>
      <c r="U637" s="21" t="e">
        <f t="shared" si="49"/>
        <v>#REF!</v>
      </c>
      <c r="V637" s="12" t="s">
        <v>7</v>
      </c>
      <c r="X637" s="22"/>
      <c r="Y637" s="22"/>
    </row>
    <row r="638" spans="1:25" s="20" customFormat="1" ht="30" x14ac:dyDescent="0.25">
      <c r="A638" s="13"/>
      <c r="B638" s="16" t="s">
        <v>1137</v>
      </c>
      <c r="C638" s="39" t="s">
        <v>12</v>
      </c>
      <c r="D638" s="58" t="s">
        <v>1274</v>
      </c>
      <c r="E638" s="12"/>
      <c r="F638" s="48"/>
      <c r="G638" s="11">
        <v>16536</v>
      </c>
      <c r="H638" s="4"/>
      <c r="I638" s="4"/>
      <c r="J638" s="11"/>
      <c r="K638" s="4"/>
      <c r="L638" s="4"/>
      <c r="M638" s="4"/>
      <c r="N638" s="4"/>
      <c r="O638" s="4"/>
      <c r="P638" s="4"/>
      <c r="Q638" s="11" t="e">
        <f>MIN(J638,I638,H638,G638,F638,E638,#REF!,L638)</f>
        <v>#REF!</v>
      </c>
      <c r="R638" s="11"/>
      <c r="S638" s="11"/>
      <c r="T638" s="23" t="e">
        <f t="shared" si="50"/>
        <v>#REF!</v>
      </c>
      <c r="U638" s="21" t="e">
        <f t="shared" si="49"/>
        <v>#REF!</v>
      </c>
      <c r="V638" s="12" t="s">
        <v>7</v>
      </c>
      <c r="X638" s="22"/>
      <c r="Y638" s="22"/>
    </row>
    <row r="639" spans="1:25" s="20" customFormat="1" ht="30" x14ac:dyDescent="0.25">
      <c r="A639" s="13"/>
      <c r="B639" s="10" t="s">
        <v>1138</v>
      </c>
      <c r="C639" s="39" t="s">
        <v>12</v>
      </c>
      <c r="D639" s="58" t="s">
        <v>1274</v>
      </c>
      <c r="E639" s="12"/>
      <c r="F639" s="51"/>
      <c r="G639" s="11"/>
      <c r="H639" s="4"/>
      <c r="I639" s="4"/>
      <c r="J639" s="11">
        <v>29845.762711864409</v>
      </c>
      <c r="K639" s="4"/>
      <c r="L639" s="4"/>
      <c r="M639" s="4"/>
      <c r="N639" s="4"/>
      <c r="O639" s="4"/>
      <c r="P639" s="4"/>
      <c r="Q639" s="11" t="e">
        <f>MIN(J639,I639,H639,G639,F639,E639,#REF!,L639)</f>
        <v>#REF!</v>
      </c>
      <c r="R639" s="11" t="e">
        <f>Q639-#REF!</f>
        <v>#REF!</v>
      </c>
      <c r="S639" s="11" t="e">
        <f t="shared" ref="S639:S727" si="51">R639=Q639</f>
        <v>#REF!</v>
      </c>
      <c r="T639" s="23">
        <v>3000</v>
      </c>
      <c r="U639" s="21" t="e">
        <f t="shared" si="49"/>
        <v>#REF!</v>
      </c>
      <c r="V639" s="12" t="s">
        <v>831</v>
      </c>
      <c r="W639" s="20">
        <f>COUNT(L639,M639,N639,F639,J639,I639,H639,G639,#REF!,E639,#REF!)</f>
        <v>1</v>
      </c>
      <c r="X639" s="22">
        <f t="shared" si="47"/>
        <v>29845.762711864409</v>
      </c>
      <c r="Y639" s="22" t="e">
        <f>X639-#REF!</f>
        <v>#REF!</v>
      </c>
    </row>
    <row r="640" spans="1:25" s="20" customFormat="1" ht="30" x14ac:dyDescent="0.25">
      <c r="A640" s="13"/>
      <c r="B640" s="16" t="s">
        <v>1139</v>
      </c>
      <c r="C640" s="39" t="s">
        <v>12</v>
      </c>
      <c r="D640" s="58" t="s">
        <v>1274</v>
      </c>
      <c r="E640" s="12"/>
      <c r="F640" s="51"/>
      <c r="G640" s="11">
        <v>33468</v>
      </c>
      <c r="H640" s="4"/>
      <c r="I640" s="4"/>
      <c r="J640" s="11"/>
      <c r="K640" s="4"/>
      <c r="L640" s="4"/>
      <c r="M640" s="4"/>
      <c r="N640" s="4"/>
      <c r="O640" s="4"/>
      <c r="P640" s="4"/>
      <c r="Q640" s="11" t="e">
        <f>MIN(J640,I640,H640,G640,F640,E640,#REF!,L640)</f>
        <v>#REF!</v>
      </c>
      <c r="R640" s="11"/>
      <c r="S640" s="11"/>
      <c r="T640" s="23">
        <v>4100</v>
      </c>
      <c r="U640" s="21" t="e">
        <f t="shared" si="49"/>
        <v>#REF!</v>
      </c>
      <c r="V640" s="12" t="s">
        <v>1252</v>
      </c>
      <c r="X640" s="22"/>
      <c r="Y640" s="22"/>
    </row>
    <row r="641" spans="1:25" s="20" customFormat="1" ht="30" x14ac:dyDescent="0.25">
      <c r="A641" s="13"/>
      <c r="B641" s="16" t="s">
        <v>1140</v>
      </c>
      <c r="C641" s="39" t="s">
        <v>12</v>
      </c>
      <c r="D641" s="58" t="s">
        <v>1274</v>
      </c>
      <c r="E641" s="12"/>
      <c r="F641" s="51"/>
      <c r="G641" s="11">
        <v>27077</v>
      </c>
      <c r="H641" s="4"/>
      <c r="I641" s="4"/>
      <c r="J641" s="11"/>
      <c r="K641" s="4"/>
      <c r="L641" s="4"/>
      <c r="M641" s="4"/>
      <c r="N641" s="4"/>
      <c r="O641" s="4"/>
      <c r="P641" s="4"/>
      <c r="Q641" s="11" t="e">
        <f>MIN(J641,I641,H641,G641,F641,E641,#REF!,L641)</f>
        <v>#REF!</v>
      </c>
      <c r="R641" s="11"/>
      <c r="S641" s="11"/>
      <c r="T641" s="23">
        <v>4100</v>
      </c>
      <c r="U641" s="21" t="e">
        <f t="shared" si="49"/>
        <v>#REF!</v>
      </c>
      <c r="V641" s="12" t="s">
        <v>1252</v>
      </c>
      <c r="X641" s="22"/>
      <c r="Y641" s="22"/>
    </row>
    <row r="642" spans="1:25" s="20" customFormat="1" ht="30" x14ac:dyDescent="0.25">
      <c r="A642" s="13"/>
      <c r="B642" s="16" t="s">
        <v>1141</v>
      </c>
      <c r="C642" s="39" t="s">
        <v>12</v>
      </c>
      <c r="D642" s="58" t="s">
        <v>1274</v>
      </c>
      <c r="E642" s="12"/>
      <c r="F642" s="51"/>
      <c r="G642" s="11">
        <v>15081</v>
      </c>
      <c r="H642" s="4"/>
      <c r="I642" s="4"/>
      <c r="J642" s="11"/>
      <c r="K642" s="4"/>
      <c r="L642" s="4"/>
      <c r="M642" s="4"/>
      <c r="N642" s="4"/>
      <c r="O642" s="4"/>
      <c r="P642" s="4"/>
      <c r="Q642" s="11" t="e">
        <f>MIN(J642,I642,H642,G642,F642,E642,#REF!,L642)</f>
        <v>#REF!</v>
      </c>
      <c r="R642" s="11"/>
      <c r="S642" s="11"/>
      <c r="T642" s="23">
        <v>4100</v>
      </c>
      <c r="U642" s="21" t="e">
        <f t="shared" si="49"/>
        <v>#REF!</v>
      </c>
      <c r="V642" s="12" t="s">
        <v>1252</v>
      </c>
      <c r="X642" s="22"/>
      <c r="Y642" s="22"/>
    </row>
    <row r="643" spans="1:25" s="20" customFormat="1" ht="30" x14ac:dyDescent="0.25">
      <c r="A643" s="13"/>
      <c r="B643" s="16" t="s">
        <v>1142</v>
      </c>
      <c r="C643" s="39" t="s">
        <v>12</v>
      </c>
      <c r="D643" s="58" t="s">
        <v>1274</v>
      </c>
      <c r="E643" s="12"/>
      <c r="F643" s="51"/>
      <c r="G643" s="11">
        <v>13832</v>
      </c>
      <c r="H643" s="4"/>
      <c r="I643" s="4"/>
      <c r="J643" s="11"/>
      <c r="K643" s="4"/>
      <c r="L643" s="4"/>
      <c r="M643" s="4"/>
      <c r="N643" s="4"/>
      <c r="O643" s="4"/>
      <c r="P643" s="4"/>
      <c r="Q643" s="11" t="e">
        <f>MIN(J643,I643,H643,G643,F643,E643,#REF!,L643)</f>
        <v>#REF!</v>
      </c>
      <c r="R643" s="11"/>
      <c r="S643" s="11"/>
      <c r="T643" s="23">
        <v>4100</v>
      </c>
      <c r="U643" s="21" t="e">
        <f t="shared" si="49"/>
        <v>#REF!</v>
      </c>
      <c r="V643" s="12" t="s">
        <v>1252</v>
      </c>
      <c r="X643" s="22"/>
      <c r="Y643" s="22"/>
    </row>
    <row r="644" spans="1:25" s="20" customFormat="1" ht="30" x14ac:dyDescent="0.25">
      <c r="A644" s="13"/>
      <c r="B644" s="16" t="s">
        <v>1143</v>
      </c>
      <c r="C644" s="39" t="s">
        <v>12</v>
      </c>
      <c r="D644" s="58" t="s">
        <v>1274</v>
      </c>
      <c r="E644" s="12"/>
      <c r="F644" s="51"/>
      <c r="G644" s="11">
        <v>13302</v>
      </c>
      <c r="H644" s="4"/>
      <c r="I644" s="4"/>
      <c r="J644" s="11"/>
      <c r="K644" s="4"/>
      <c r="L644" s="4"/>
      <c r="M644" s="4"/>
      <c r="N644" s="4"/>
      <c r="O644" s="4"/>
      <c r="P644" s="4"/>
      <c r="Q644" s="11" t="e">
        <f>MIN(J644,I644,H644,G644,F644,E644,#REF!,L644)</f>
        <v>#REF!</v>
      </c>
      <c r="R644" s="11"/>
      <c r="S644" s="11"/>
      <c r="T644" s="23">
        <v>4100</v>
      </c>
      <c r="U644" s="21" t="e">
        <f t="shared" si="49"/>
        <v>#REF!</v>
      </c>
      <c r="V644" s="12" t="s">
        <v>1252</v>
      </c>
      <c r="X644" s="22"/>
      <c r="Y644" s="22"/>
    </row>
    <row r="645" spans="1:25" s="20" customFormat="1" ht="30" x14ac:dyDescent="0.25">
      <c r="A645" s="13"/>
      <c r="B645" s="16" t="s">
        <v>1144</v>
      </c>
      <c r="C645" s="39" t="s">
        <v>12</v>
      </c>
      <c r="D645" s="58" t="s">
        <v>1274</v>
      </c>
      <c r="E645" s="12"/>
      <c r="F645" s="51"/>
      <c r="G645" s="11">
        <v>12176</v>
      </c>
      <c r="H645" s="4"/>
      <c r="I645" s="4"/>
      <c r="J645" s="11"/>
      <c r="K645" s="4"/>
      <c r="L645" s="4"/>
      <c r="M645" s="4"/>
      <c r="N645" s="4"/>
      <c r="O645" s="4"/>
      <c r="P645" s="4"/>
      <c r="Q645" s="11" t="e">
        <f>MIN(J645,I645,H645,G645,F645,E645,#REF!,L645)</f>
        <v>#REF!</v>
      </c>
      <c r="R645" s="11"/>
      <c r="S645" s="11"/>
      <c r="T645" s="23">
        <v>4100</v>
      </c>
      <c r="U645" s="21" t="e">
        <f t="shared" si="49"/>
        <v>#REF!</v>
      </c>
      <c r="V645" s="12" t="s">
        <v>1252</v>
      </c>
      <c r="X645" s="22"/>
      <c r="Y645" s="22"/>
    </row>
    <row r="646" spans="1:25" s="20" customFormat="1" ht="30" x14ac:dyDescent="0.25">
      <c r="A646" s="13"/>
      <c r="B646" s="16" t="s">
        <v>1145</v>
      </c>
      <c r="C646" s="39" t="s">
        <v>12</v>
      </c>
      <c r="D646" s="58" t="s">
        <v>1274</v>
      </c>
      <c r="E646" s="12"/>
      <c r="F646" s="51"/>
      <c r="G646" s="11"/>
      <c r="H646" s="4"/>
      <c r="I646" s="4"/>
      <c r="J646" s="11"/>
      <c r="K646" s="4"/>
      <c r="L646" s="4"/>
      <c r="M646" s="4"/>
      <c r="N646" s="4"/>
      <c r="O646" s="4"/>
      <c r="P646" s="4"/>
      <c r="Q646" s="11" t="e">
        <f>MIN(J646,I646,H646,G646,F646,E646,#REF!,L646)</f>
        <v>#REF!</v>
      </c>
      <c r="R646" s="11"/>
      <c r="S646" s="11"/>
      <c r="T646" s="23">
        <v>4100</v>
      </c>
      <c r="U646" s="21" t="e">
        <f t="shared" si="49"/>
        <v>#REF!</v>
      </c>
      <c r="V646" s="12" t="s">
        <v>1252</v>
      </c>
      <c r="X646" s="22"/>
      <c r="Y646" s="22"/>
    </row>
    <row r="647" spans="1:25" s="20" customFormat="1" ht="30" x14ac:dyDescent="0.25">
      <c r="A647" s="13"/>
      <c r="B647" s="16" t="s">
        <v>1146</v>
      </c>
      <c r="C647" s="39" t="s">
        <v>12</v>
      </c>
      <c r="D647" s="58" t="s">
        <v>1274</v>
      </c>
      <c r="E647" s="12"/>
      <c r="F647" s="51"/>
      <c r="G647" s="11">
        <v>26032</v>
      </c>
      <c r="H647" s="4"/>
      <c r="I647" s="4"/>
      <c r="J647" s="11"/>
      <c r="K647" s="4"/>
      <c r="L647" s="4"/>
      <c r="M647" s="4"/>
      <c r="N647" s="4"/>
      <c r="O647" s="4"/>
      <c r="P647" s="4"/>
      <c r="Q647" s="11" t="e">
        <f>MIN(J647,I647,H647,G647,F647,E647,#REF!,L647)</f>
        <v>#REF!</v>
      </c>
      <c r="R647" s="11"/>
      <c r="S647" s="11"/>
      <c r="T647" s="23">
        <v>4100</v>
      </c>
      <c r="U647" s="21" t="e">
        <f t="shared" si="49"/>
        <v>#REF!</v>
      </c>
      <c r="V647" s="12" t="s">
        <v>1252</v>
      </c>
      <c r="X647" s="22"/>
      <c r="Y647" s="22"/>
    </row>
    <row r="648" spans="1:25" s="20" customFormat="1" ht="30" x14ac:dyDescent="0.25">
      <c r="A648" s="13"/>
      <c r="B648" s="16" t="s">
        <v>1147</v>
      </c>
      <c r="C648" s="39" t="s">
        <v>12</v>
      </c>
      <c r="D648" s="58" t="s">
        <v>1274</v>
      </c>
      <c r="E648" s="12"/>
      <c r="F648" s="51"/>
      <c r="G648" s="11">
        <v>10841</v>
      </c>
      <c r="H648" s="4"/>
      <c r="I648" s="4"/>
      <c r="J648" s="11"/>
      <c r="K648" s="4"/>
      <c r="L648" s="4"/>
      <c r="M648" s="4"/>
      <c r="N648" s="4"/>
      <c r="O648" s="4"/>
      <c r="P648" s="4"/>
      <c r="Q648" s="11" t="e">
        <f>MIN(J648,I648,H648,G648,F648,E648,#REF!,L648)</f>
        <v>#REF!</v>
      </c>
      <c r="R648" s="11"/>
      <c r="S648" s="11"/>
      <c r="T648" s="23">
        <v>4100</v>
      </c>
      <c r="U648" s="21" t="e">
        <f t="shared" si="49"/>
        <v>#REF!</v>
      </c>
      <c r="V648" s="12" t="s">
        <v>1252</v>
      </c>
      <c r="X648" s="22"/>
      <c r="Y648" s="22"/>
    </row>
    <row r="649" spans="1:25" s="20" customFormat="1" ht="30" x14ac:dyDescent="0.25">
      <c r="A649" s="13"/>
      <c r="B649" s="16" t="s">
        <v>1148</v>
      </c>
      <c r="C649" s="39" t="s">
        <v>12</v>
      </c>
      <c r="D649" s="58" t="s">
        <v>1274</v>
      </c>
      <c r="E649" s="12"/>
      <c r="F649" s="51"/>
      <c r="G649" s="11"/>
      <c r="H649" s="4"/>
      <c r="I649" s="4"/>
      <c r="J649" s="11"/>
      <c r="K649" s="4"/>
      <c r="L649" s="4"/>
      <c r="M649" s="4"/>
      <c r="N649" s="4"/>
      <c r="O649" s="4"/>
      <c r="P649" s="4"/>
      <c r="Q649" s="11" t="e">
        <f>MIN(J649,I649,H649,G649,F649,E649,#REF!,L649)</f>
        <v>#REF!</v>
      </c>
      <c r="R649" s="11"/>
      <c r="S649" s="11"/>
      <c r="T649" s="23">
        <v>4100</v>
      </c>
      <c r="U649" s="21" t="e">
        <f t="shared" si="49"/>
        <v>#REF!</v>
      </c>
      <c r="V649" s="12" t="s">
        <v>1252</v>
      </c>
      <c r="X649" s="22"/>
      <c r="Y649" s="22"/>
    </row>
    <row r="650" spans="1:25" s="20" customFormat="1" ht="30" x14ac:dyDescent="0.25">
      <c r="A650" s="13"/>
      <c r="B650" s="16" t="s">
        <v>1149</v>
      </c>
      <c r="C650" s="39" t="s">
        <v>12</v>
      </c>
      <c r="D650" s="58" t="s">
        <v>1274</v>
      </c>
      <c r="E650" s="12"/>
      <c r="F650" s="51"/>
      <c r="G650" s="11">
        <v>10097</v>
      </c>
      <c r="H650" s="4"/>
      <c r="I650" s="4"/>
      <c r="J650" s="11"/>
      <c r="K650" s="4"/>
      <c r="L650" s="4"/>
      <c r="M650" s="4"/>
      <c r="N650" s="4"/>
      <c r="O650" s="4"/>
      <c r="P650" s="4"/>
      <c r="Q650" s="11" t="e">
        <f>MIN(J650,I650,H650,G650,F650,E650,#REF!,L650)</f>
        <v>#REF!</v>
      </c>
      <c r="R650" s="11"/>
      <c r="S650" s="11"/>
      <c r="T650" s="23">
        <v>4100</v>
      </c>
      <c r="U650" s="21" t="e">
        <f t="shared" si="49"/>
        <v>#REF!</v>
      </c>
      <c r="V650" s="12" t="s">
        <v>1252</v>
      </c>
      <c r="X650" s="22"/>
      <c r="Y650" s="22"/>
    </row>
    <row r="651" spans="1:25" s="20" customFormat="1" ht="30" x14ac:dyDescent="0.25">
      <c r="A651" s="13"/>
      <c r="B651" s="16" t="s">
        <v>1150</v>
      </c>
      <c r="C651" s="39" t="s">
        <v>12</v>
      </c>
      <c r="D651" s="58" t="s">
        <v>1274</v>
      </c>
      <c r="E651" s="12"/>
      <c r="F651" s="51"/>
      <c r="G651" s="11">
        <v>7637</v>
      </c>
      <c r="H651" s="4"/>
      <c r="I651" s="4"/>
      <c r="J651" s="11"/>
      <c r="K651" s="4"/>
      <c r="L651" s="4"/>
      <c r="M651" s="4"/>
      <c r="N651" s="4"/>
      <c r="O651" s="4"/>
      <c r="P651" s="4"/>
      <c r="Q651" s="11" t="e">
        <f>MIN(J651,I651,H651,G651,F651,E651,#REF!,L651)</f>
        <v>#REF!</v>
      </c>
      <c r="R651" s="11"/>
      <c r="S651" s="11"/>
      <c r="T651" s="23">
        <v>4100</v>
      </c>
      <c r="U651" s="21" t="e">
        <f t="shared" si="49"/>
        <v>#REF!</v>
      </c>
      <c r="V651" s="12" t="s">
        <v>1252</v>
      </c>
      <c r="X651" s="22"/>
      <c r="Y651" s="22"/>
    </row>
    <row r="652" spans="1:25" s="20" customFormat="1" ht="30" x14ac:dyDescent="0.25">
      <c r="A652" s="13"/>
      <c r="B652" s="16" t="s">
        <v>1151</v>
      </c>
      <c r="C652" s="39" t="s">
        <v>12</v>
      </c>
      <c r="D652" s="58" t="s">
        <v>1274</v>
      </c>
      <c r="E652" s="12"/>
      <c r="F652" s="51"/>
      <c r="G652" s="11"/>
      <c r="H652" s="4"/>
      <c r="I652" s="4"/>
      <c r="J652" s="11"/>
      <c r="K652" s="4"/>
      <c r="L652" s="4"/>
      <c r="M652" s="4"/>
      <c r="N652" s="4"/>
      <c r="O652" s="4"/>
      <c r="P652" s="4"/>
      <c r="Q652" s="11" t="e">
        <f>MIN(J652,I652,H652,G652,F652,E652,#REF!,L652)</f>
        <v>#REF!</v>
      </c>
      <c r="R652" s="11"/>
      <c r="S652" s="11"/>
      <c r="T652" s="23">
        <v>3500</v>
      </c>
      <c r="U652" s="21" t="e">
        <f t="shared" si="49"/>
        <v>#REF!</v>
      </c>
      <c r="V652" s="12" t="s">
        <v>1252</v>
      </c>
      <c r="X652" s="22"/>
      <c r="Y652" s="22"/>
    </row>
    <row r="653" spans="1:25" s="20" customFormat="1" ht="30" x14ac:dyDescent="0.25">
      <c r="A653" s="13"/>
      <c r="B653" s="10" t="s">
        <v>1152</v>
      </c>
      <c r="C653" s="36" t="s">
        <v>12</v>
      </c>
      <c r="D653" s="58" t="s">
        <v>1274</v>
      </c>
      <c r="E653" s="12"/>
      <c r="F653" s="48"/>
      <c r="G653" s="11">
        <v>1828</v>
      </c>
      <c r="H653" s="23"/>
      <c r="I653" s="4"/>
      <c r="J653" s="11"/>
      <c r="K653" s="4"/>
      <c r="L653" s="4"/>
      <c r="M653" s="4"/>
      <c r="N653" s="4"/>
      <c r="O653" s="4"/>
      <c r="P653" s="4"/>
      <c r="Q653" s="11" t="e">
        <f>MIN(J653,I653,H653,G653,F653,E653,#REF!,L653)</f>
        <v>#REF!</v>
      </c>
      <c r="R653" s="11" t="e">
        <f>Q653-#REF!</f>
        <v>#REF!</v>
      </c>
      <c r="S653" s="11" t="e">
        <f t="shared" si="51"/>
        <v>#REF!</v>
      </c>
      <c r="T653" s="11" t="e">
        <f>Q653</f>
        <v>#REF!</v>
      </c>
      <c r="U653" s="21" t="e">
        <f t="shared" si="49"/>
        <v>#REF!</v>
      </c>
      <c r="V653" s="12" t="s">
        <v>7</v>
      </c>
      <c r="W653" s="20">
        <f>COUNT(L653,M653,N653,F653,J653,I653,H653,G653,#REF!,E653,#REF!)</f>
        <v>1</v>
      </c>
      <c r="X653" s="22">
        <f t="shared" si="47"/>
        <v>1828</v>
      </c>
      <c r="Y653" s="22" t="e">
        <f>X653-#REF!</f>
        <v>#REF!</v>
      </c>
    </row>
    <row r="654" spans="1:25" s="20" customFormat="1" ht="30" x14ac:dyDescent="0.25">
      <c r="A654" s="13"/>
      <c r="B654" s="10" t="s">
        <v>1153</v>
      </c>
      <c r="C654" s="36" t="s">
        <v>12</v>
      </c>
      <c r="D654" s="58" t="s">
        <v>1274</v>
      </c>
      <c r="E654" s="12"/>
      <c r="F654" s="48"/>
      <c r="G654" s="11">
        <v>1828</v>
      </c>
      <c r="H654" s="23"/>
      <c r="I654" s="4"/>
      <c r="J654" s="11"/>
      <c r="K654" s="4"/>
      <c r="L654" s="4"/>
      <c r="M654" s="4"/>
      <c r="N654" s="4"/>
      <c r="O654" s="4"/>
      <c r="P654" s="4"/>
      <c r="Q654" s="11" t="e">
        <f>MIN(J654,I654,H654,G654,F654,E654,#REF!,L654)</f>
        <v>#REF!</v>
      </c>
      <c r="R654" s="11" t="e">
        <f>Q654-#REF!</f>
        <v>#REF!</v>
      </c>
      <c r="S654" s="11" t="e">
        <f t="shared" si="51"/>
        <v>#REF!</v>
      </c>
      <c r="T654" s="11" t="e">
        <f>Q654</f>
        <v>#REF!</v>
      </c>
      <c r="U654" s="21" t="e">
        <f t="shared" si="49"/>
        <v>#REF!</v>
      </c>
      <c r="V654" s="12" t="s">
        <v>7</v>
      </c>
      <c r="W654" s="20">
        <f>COUNT(L654,M654,N654,F654,J654,I654,H654,G654,#REF!,E654,#REF!)</f>
        <v>1</v>
      </c>
      <c r="X654" s="22">
        <f t="shared" si="47"/>
        <v>1828</v>
      </c>
      <c r="Y654" s="22" t="e">
        <f>X654-#REF!</f>
        <v>#REF!</v>
      </c>
    </row>
    <row r="655" spans="1:25" s="20" customFormat="1" ht="30" x14ac:dyDescent="0.25">
      <c r="A655" s="13"/>
      <c r="B655" s="16" t="s">
        <v>1154</v>
      </c>
      <c r="C655" s="36" t="s">
        <v>12</v>
      </c>
      <c r="D655" s="58" t="s">
        <v>1274</v>
      </c>
      <c r="E655" s="12"/>
      <c r="F655" s="48"/>
      <c r="G655" s="11"/>
      <c r="H655" s="23"/>
      <c r="I655" s="4"/>
      <c r="J655" s="23">
        <f>20551.36/1.18</f>
        <v>17416.406779661018</v>
      </c>
      <c r="K655" s="4"/>
      <c r="L655" s="4"/>
      <c r="M655" s="4"/>
      <c r="N655" s="4"/>
      <c r="O655" s="4"/>
      <c r="P655" s="4"/>
      <c r="Q655" s="11" t="e">
        <f>MIN(J655,I655,H655,G655,F655,E655,#REF!,L655)</f>
        <v>#REF!</v>
      </c>
      <c r="R655" s="11"/>
      <c r="S655" s="11"/>
      <c r="T655" s="11" t="e">
        <f>Q655</f>
        <v>#REF!</v>
      </c>
      <c r="U655" s="21" t="e">
        <f t="shared" si="49"/>
        <v>#REF!</v>
      </c>
      <c r="V655" s="12" t="s">
        <v>6</v>
      </c>
      <c r="X655" s="22"/>
      <c r="Y655" s="22"/>
    </row>
    <row r="656" spans="1:25" s="20" customFormat="1" ht="30" x14ac:dyDescent="0.25">
      <c r="A656" s="13"/>
      <c r="B656" s="16" t="s">
        <v>1155</v>
      </c>
      <c r="C656" s="36" t="s">
        <v>12</v>
      </c>
      <c r="D656" s="58" t="s">
        <v>1274</v>
      </c>
      <c r="E656" s="12"/>
      <c r="F656" s="48"/>
      <c r="G656" s="11">
        <v>15083</v>
      </c>
      <c r="H656" s="23"/>
      <c r="I656" s="4"/>
      <c r="J656" s="11"/>
      <c r="K656" s="4"/>
      <c r="L656" s="4"/>
      <c r="M656" s="4"/>
      <c r="N656" s="4"/>
      <c r="O656" s="4"/>
      <c r="P656" s="4"/>
      <c r="Q656" s="11" t="e">
        <f>MIN(J656,I656,H656,G656,F656,E656,#REF!,L656)</f>
        <v>#REF!</v>
      </c>
      <c r="R656" s="11" t="e">
        <f>Q656-#REF!</f>
        <v>#REF!</v>
      </c>
      <c r="S656" s="11" t="e">
        <f t="shared" ref="S656:S670" si="52">R656=Q656</f>
        <v>#REF!</v>
      </c>
      <c r="T656" s="11" t="e">
        <f t="shared" ref="T656:T670" si="53">Q656</f>
        <v>#REF!</v>
      </c>
      <c r="U656" s="21" t="e">
        <f t="shared" si="49"/>
        <v>#REF!</v>
      </c>
      <c r="V656" s="12" t="s">
        <v>6</v>
      </c>
      <c r="X656" s="22"/>
      <c r="Y656" s="22"/>
    </row>
    <row r="657" spans="1:25" s="20" customFormat="1" ht="30" x14ac:dyDescent="0.25">
      <c r="A657" s="13"/>
      <c r="B657" s="16" t="s">
        <v>1156</v>
      </c>
      <c r="C657" s="36" t="s">
        <v>12</v>
      </c>
      <c r="D657" s="58" t="s">
        <v>1274</v>
      </c>
      <c r="E657" s="12"/>
      <c r="F657" s="48"/>
      <c r="G657" s="11">
        <v>13927</v>
      </c>
      <c r="H657" s="23"/>
      <c r="I657" s="4"/>
      <c r="J657" s="11"/>
      <c r="K657" s="4"/>
      <c r="L657" s="4"/>
      <c r="M657" s="4"/>
      <c r="N657" s="4"/>
      <c r="O657" s="4"/>
      <c r="P657" s="4"/>
      <c r="Q657" s="11" t="e">
        <f>MIN(J657,I657,H657,G657,F657,E657,#REF!,L657)</f>
        <v>#REF!</v>
      </c>
      <c r="R657" s="11" t="e">
        <f>Q657-#REF!</f>
        <v>#REF!</v>
      </c>
      <c r="S657" s="11" t="e">
        <f t="shared" si="52"/>
        <v>#REF!</v>
      </c>
      <c r="T657" s="11" t="e">
        <f t="shared" si="53"/>
        <v>#REF!</v>
      </c>
      <c r="U657" s="21" t="e">
        <f t="shared" si="49"/>
        <v>#REF!</v>
      </c>
      <c r="V657" s="12" t="s">
        <v>6</v>
      </c>
      <c r="X657" s="22"/>
      <c r="Y657" s="22"/>
    </row>
    <row r="658" spans="1:25" s="20" customFormat="1" ht="30" x14ac:dyDescent="0.25">
      <c r="A658" s="13"/>
      <c r="B658" s="16" t="s">
        <v>1157</v>
      </c>
      <c r="C658" s="36" t="s">
        <v>12</v>
      </c>
      <c r="D658" s="58" t="s">
        <v>1274</v>
      </c>
      <c r="E658" s="12"/>
      <c r="F658" s="48"/>
      <c r="G658" s="11">
        <v>12877</v>
      </c>
      <c r="H658" s="23"/>
      <c r="I658" s="4"/>
      <c r="J658" s="11"/>
      <c r="K658" s="4"/>
      <c r="L658" s="4"/>
      <c r="M658" s="4"/>
      <c r="N658" s="4"/>
      <c r="O658" s="4"/>
      <c r="P658" s="4"/>
      <c r="Q658" s="11" t="e">
        <f>MIN(J658,I658,H658,G658,F658,E658,#REF!,L658)</f>
        <v>#REF!</v>
      </c>
      <c r="R658" s="11" t="e">
        <f>Q658-#REF!</f>
        <v>#REF!</v>
      </c>
      <c r="S658" s="11" t="e">
        <f t="shared" si="52"/>
        <v>#REF!</v>
      </c>
      <c r="T658" s="11" t="e">
        <f t="shared" si="53"/>
        <v>#REF!</v>
      </c>
      <c r="U658" s="21" t="e">
        <f t="shared" si="49"/>
        <v>#REF!</v>
      </c>
      <c r="V658" s="12" t="s">
        <v>6</v>
      </c>
      <c r="X658" s="22"/>
      <c r="Y658" s="22"/>
    </row>
    <row r="659" spans="1:25" s="20" customFormat="1" ht="30" x14ac:dyDescent="0.25">
      <c r="A659" s="13"/>
      <c r="B659" s="16" t="s">
        <v>1158</v>
      </c>
      <c r="C659" s="36" t="s">
        <v>12</v>
      </c>
      <c r="D659" s="58" t="s">
        <v>1274</v>
      </c>
      <c r="E659" s="12"/>
      <c r="F659" s="48"/>
      <c r="G659" s="11">
        <v>12185</v>
      </c>
      <c r="H659" s="23"/>
      <c r="I659" s="4"/>
      <c r="J659" s="11"/>
      <c r="K659" s="4"/>
      <c r="L659" s="4"/>
      <c r="M659" s="4"/>
      <c r="N659" s="4"/>
      <c r="O659" s="4"/>
      <c r="P659" s="4"/>
      <c r="Q659" s="11" t="e">
        <f>MIN(J659,I659,H659,G659,F659,E659,#REF!,L659)</f>
        <v>#REF!</v>
      </c>
      <c r="R659" s="11" t="e">
        <f>Q659-#REF!</f>
        <v>#REF!</v>
      </c>
      <c r="S659" s="11" t="e">
        <f t="shared" si="52"/>
        <v>#REF!</v>
      </c>
      <c r="T659" s="11" t="e">
        <f t="shared" si="53"/>
        <v>#REF!</v>
      </c>
      <c r="U659" s="21" t="e">
        <f t="shared" si="49"/>
        <v>#REF!</v>
      </c>
      <c r="V659" s="12" t="s">
        <v>6</v>
      </c>
      <c r="X659" s="22"/>
      <c r="Y659" s="22"/>
    </row>
    <row r="660" spans="1:25" s="20" customFormat="1" ht="30" x14ac:dyDescent="0.25">
      <c r="A660" s="13"/>
      <c r="B660" s="16" t="s">
        <v>1159</v>
      </c>
      <c r="C660" s="36" t="s">
        <v>12</v>
      </c>
      <c r="D660" s="58" t="s">
        <v>1274</v>
      </c>
      <c r="E660" s="12"/>
      <c r="F660" s="48"/>
      <c r="G660" s="11">
        <v>8981</v>
      </c>
      <c r="H660" s="23"/>
      <c r="I660" s="4"/>
      <c r="J660" s="11"/>
      <c r="K660" s="4"/>
      <c r="L660" s="4"/>
      <c r="M660" s="4"/>
      <c r="N660" s="4"/>
      <c r="O660" s="4"/>
      <c r="P660" s="4"/>
      <c r="Q660" s="11" t="e">
        <f>MIN(J660,I660,H660,G660,F660,E660,#REF!,L660)</f>
        <v>#REF!</v>
      </c>
      <c r="R660" s="11" t="e">
        <f>Q660-#REF!</f>
        <v>#REF!</v>
      </c>
      <c r="S660" s="11" t="e">
        <f t="shared" si="52"/>
        <v>#REF!</v>
      </c>
      <c r="T660" s="11" t="e">
        <f t="shared" si="53"/>
        <v>#REF!</v>
      </c>
      <c r="U660" s="21" t="e">
        <f t="shared" si="49"/>
        <v>#REF!</v>
      </c>
      <c r="V660" s="12" t="s">
        <v>6</v>
      </c>
      <c r="X660" s="22"/>
      <c r="Y660" s="22"/>
    </row>
    <row r="661" spans="1:25" s="20" customFormat="1" ht="30" x14ac:dyDescent="0.25">
      <c r="A661" s="13"/>
      <c r="B661" s="16" t="s">
        <v>1160</v>
      </c>
      <c r="C661" s="36" t="s">
        <v>12</v>
      </c>
      <c r="D661" s="58" t="s">
        <v>1274</v>
      </c>
      <c r="E661" s="12"/>
      <c r="F661" s="48"/>
      <c r="G661" s="11"/>
      <c r="H661" s="23"/>
      <c r="I661" s="4"/>
      <c r="J661" s="11">
        <v>9162</v>
      </c>
      <c r="K661" s="4"/>
      <c r="L661" s="4"/>
      <c r="M661" s="4"/>
      <c r="N661" s="4"/>
      <c r="O661" s="4"/>
      <c r="P661" s="4"/>
      <c r="Q661" s="11" t="e">
        <f>MIN(J661,I661,H661,G661,F661,E661,#REF!,L661)</f>
        <v>#REF!</v>
      </c>
      <c r="R661" s="11" t="e">
        <f>Q661-#REF!</f>
        <v>#REF!</v>
      </c>
      <c r="S661" s="11" t="e">
        <f t="shared" si="52"/>
        <v>#REF!</v>
      </c>
      <c r="T661" s="11" t="e">
        <f t="shared" si="53"/>
        <v>#REF!</v>
      </c>
      <c r="U661" s="21" t="e">
        <f t="shared" si="49"/>
        <v>#REF!</v>
      </c>
      <c r="V661" s="12" t="s">
        <v>6</v>
      </c>
      <c r="X661" s="22"/>
      <c r="Y661" s="22"/>
    </row>
    <row r="662" spans="1:25" s="20" customFormat="1" ht="30" x14ac:dyDescent="0.25">
      <c r="A662" s="13"/>
      <c r="B662" s="16" t="s">
        <v>1161</v>
      </c>
      <c r="C662" s="36" t="s">
        <v>12</v>
      </c>
      <c r="D662" s="58" t="s">
        <v>1274</v>
      </c>
      <c r="E662" s="12"/>
      <c r="F662" s="48"/>
      <c r="G662" s="11">
        <v>4111</v>
      </c>
      <c r="H662" s="23"/>
      <c r="I662" s="4"/>
      <c r="J662" s="11"/>
      <c r="K662" s="4"/>
      <c r="L662" s="4"/>
      <c r="M662" s="4"/>
      <c r="N662" s="4"/>
      <c r="O662" s="4"/>
      <c r="P662" s="4"/>
      <c r="Q662" s="11" t="e">
        <f>MIN(J662,I662,H662,G662,F662,E662,#REF!,L662)</f>
        <v>#REF!</v>
      </c>
      <c r="R662" s="11" t="e">
        <f>Q662-#REF!</f>
        <v>#REF!</v>
      </c>
      <c r="S662" s="11" t="e">
        <f t="shared" si="52"/>
        <v>#REF!</v>
      </c>
      <c r="T662" s="11" t="e">
        <f t="shared" si="53"/>
        <v>#REF!</v>
      </c>
      <c r="U662" s="21" t="e">
        <f t="shared" si="49"/>
        <v>#REF!</v>
      </c>
      <c r="V662" s="12" t="s">
        <v>6</v>
      </c>
      <c r="X662" s="22"/>
      <c r="Y662" s="22"/>
    </row>
    <row r="663" spans="1:25" s="20" customFormat="1" ht="30" x14ac:dyDescent="0.25">
      <c r="A663" s="13"/>
      <c r="B663" s="16" t="s">
        <v>1162</v>
      </c>
      <c r="C663" s="36" t="s">
        <v>12</v>
      </c>
      <c r="D663" s="58" t="s">
        <v>1274</v>
      </c>
      <c r="E663" s="12"/>
      <c r="F663" s="48"/>
      <c r="G663" s="11">
        <v>3334</v>
      </c>
      <c r="H663" s="23"/>
      <c r="I663" s="4"/>
      <c r="J663" s="11"/>
      <c r="K663" s="4"/>
      <c r="L663" s="4"/>
      <c r="M663" s="4"/>
      <c r="N663" s="4"/>
      <c r="O663" s="4"/>
      <c r="P663" s="4"/>
      <c r="Q663" s="11" t="e">
        <f>MIN(J663,I663,H663,G663,F663,E663,#REF!,L663)</f>
        <v>#REF!</v>
      </c>
      <c r="R663" s="11" t="e">
        <f>Q663-#REF!</f>
        <v>#REF!</v>
      </c>
      <c r="S663" s="11" t="e">
        <f t="shared" si="52"/>
        <v>#REF!</v>
      </c>
      <c r="T663" s="11" t="e">
        <f t="shared" si="53"/>
        <v>#REF!</v>
      </c>
      <c r="U663" s="21" t="e">
        <f t="shared" si="49"/>
        <v>#REF!</v>
      </c>
      <c r="V663" s="12" t="s">
        <v>6</v>
      </c>
      <c r="X663" s="22"/>
      <c r="Y663" s="22"/>
    </row>
    <row r="664" spans="1:25" s="20" customFormat="1" ht="30" x14ac:dyDescent="0.25">
      <c r="A664" s="13"/>
      <c r="B664" s="16" t="s">
        <v>1163</v>
      </c>
      <c r="C664" s="36" t="s">
        <v>12</v>
      </c>
      <c r="D664" s="58" t="s">
        <v>1274</v>
      </c>
      <c r="E664" s="12"/>
      <c r="F664" s="48"/>
      <c r="G664" s="11">
        <v>3233</v>
      </c>
      <c r="H664" s="23"/>
      <c r="I664" s="4"/>
      <c r="J664" s="11"/>
      <c r="K664" s="4"/>
      <c r="L664" s="4"/>
      <c r="M664" s="4"/>
      <c r="N664" s="4"/>
      <c r="O664" s="4"/>
      <c r="P664" s="4"/>
      <c r="Q664" s="11" t="e">
        <f>MIN(J664,I664,H664,G664,F664,E664,#REF!,L664)</f>
        <v>#REF!</v>
      </c>
      <c r="R664" s="11" t="e">
        <f>Q664-#REF!</f>
        <v>#REF!</v>
      </c>
      <c r="S664" s="11" t="e">
        <f t="shared" si="52"/>
        <v>#REF!</v>
      </c>
      <c r="T664" s="11" t="e">
        <f t="shared" si="53"/>
        <v>#REF!</v>
      </c>
      <c r="U664" s="21" t="e">
        <f t="shared" si="49"/>
        <v>#REF!</v>
      </c>
      <c r="V664" s="12" t="s">
        <v>6</v>
      </c>
      <c r="X664" s="22"/>
      <c r="Y664" s="22"/>
    </row>
    <row r="665" spans="1:25" s="20" customFormat="1" ht="30" x14ac:dyDescent="0.25">
      <c r="A665" s="13"/>
      <c r="B665" s="16" t="s">
        <v>1164</v>
      </c>
      <c r="C665" s="36" t="s">
        <v>12</v>
      </c>
      <c r="D665" s="58" t="s">
        <v>1274</v>
      </c>
      <c r="E665" s="12"/>
      <c r="F665" s="48"/>
      <c r="G665" s="11">
        <v>3029</v>
      </c>
      <c r="H665" s="23"/>
      <c r="I665" s="4"/>
      <c r="J665" s="11"/>
      <c r="K665" s="4"/>
      <c r="L665" s="4"/>
      <c r="M665" s="4"/>
      <c r="N665" s="4"/>
      <c r="O665" s="4"/>
      <c r="P665" s="4"/>
      <c r="Q665" s="11" t="e">
        <f>MIN(J665,I665,H665,G665,F665,E665,#REF!,L665)</f>
        <v>#REF!</v>
      </c>
      <c r="R665" s="11" t="e">
        <f>Q665-#REF!</f>
        <v>#REF!</v>
      </c>
      <c r="S665" s="11" t="e">
        <f t="shared" si="52"/>
        <v>#REF!</v>
      </c>
      <c r="T665" s="11" t="e">
        <f t="shared" si="53"/>
        <v>#REF!</v>
      </c>
      <c r="U665" s="21" t="e">
        <f t="shared" si="49"/>
        <v>#REF!</v>
      </c>
      <c r="V665" s="12" t="s">
        <v>6</v>
      </c>
      <c r="X665" s="22"/>
      <c r="Y665" s="22"/>
    </row>
    <row r="666" spans="1:25" s="20" customFormat="1" ht="30" x14ac:dyDescent="0.25">
      <c r="A666" s="13"/>
      <c r="B666" s="16" t="s">
        <v>1165</v>
      </c>
      <c r="C666" s="36" t="s">
        <v>12</v>
      </c>
      <c r="D666" s="58" t="s">
        <v>1274</v>
      </c>
      <c r="E666" s="12"/>
      <c r="F666" s="48"/>
      <c r="G666" s="11"/>
      <c r="H666" s="23"/>
      <c r="I666" s="4"/>
      <c r="J666" s="11">
        <v>9162</v>
      </c>
      <c r="K666" s="4"/>
      <c r="L666" s="4"/>
      <c r="M666" s="4"/>
      <c r="N666" s="4"/>
      <c r="O666" s="4"/>
      <c r="P666" s="4"/>
      <c r="Q666" s="11" t="e">
        <f>MIN(J666,I666,H666,G666,F666,E666,#REF!,L666)</f>
        <v>#REF!</v>
      </c>
      <c r="R666" s="11" t="e">
        <f>Q666-#REF!</f>
        <v>#REF!</v>
      </c>
      <c r="S666" s="11" t="e">
        <f t="shared" si="52"/>
        <v>#REF!</v>
      </c>
      <c r="T666" s="11" t="e">
        <f t="shared" si="53"/>
        <v>#REF!</v>
      </c>
      <c r="U666" s="21" t="e">
        <f t="shared" si="49"/>
        <v>#REF!</v>
      </c>
      <c r="V666" s="12" t="s">
        <v>6</v>
      </c>
      <c r="X666" s="22"/>
      <c r="Y666" s="22"/>
    </row>
    <row r="667" spans="1:25" s="20" customFormat="1" ht="30" x14ac:dyDescent="0.25">
      <c r="A667" s="13"/>
      <c r="B667" s="16" t="s">
        <v>1166</v>
      </c>
      <c r="C667" s="36" t="s">
        <v>12</v>
      </c>
      <c r="D667" s="58" t="s">
        <v>1274</v>
      </c>
      <c r="E667" s="12"/>
      <c r="F667" s="48"/>
      <c r="G667" s="11">
        <v>6014</v>
      </c>
      <c r="H667" s="23"/>
      <c r="I667" s="4"/>
      <c r="J667" s="11"/>
      <c r="K667" s="4"/>
      <c r="L667" s="4"/>
      <c r="M667" s="4"/>
      <c r="N667" s="4"/>
      <c r="O667" s="4"/>
      <c r="P667" s="4"/>
      <c r="Q667" s="11" t="e">
        <f>MIN(J667,I667,H667,G667,F667,E667,#REF!,L667)</f>
        <v>#REF!</v>
      </c>
      <c r="R667" s="11" t="e">
        <f>Q667-#REF!</f>
        <v>#REF!</v>
      </c>
      <c r="S667" s="11" t="e">
        <f t="shared" si="52"/>
        <v>#REF!</v>
      </c>
      <c r="T667" s="11" t="e">
        <f t="shared" si="53"/>
        <v>#REF!</v>
      </c>
      <c r="U667" s="21" t="e">
        <f t="shared" si="49"/>
        <v>#REF!</v>
      </c>
      <c r="V667" s="12" t="s">
        <v>6</v>
      </c>
      <c r="X667" s="22"/>
      <c r="Y667" s="22"/>
    </row>
    <row r="668" spans="1:25" s="20" customFormat="1" ht="30" x14ac:dyDescent="0.25">
      <c r="A668" s="13"/>
      <c r="B668" s="16" t="s">
        <v>1167</v>
      </c>
      <c r="C668" s="36" t="s">
        <v>12</v>
      </c>
      <c r="D668" s="58" t="s">
        <v>1274</v>
      </c>
      <c r="E668" s="12"/>
      <c r="F668" s="48"/>
      <c r="G668" s="11">
        <v>5868</v>
      </c>
      <c r="H668" s="23"/>
      <c r="I668" s="4"/>
      <c r="J668" s="11"/>
      <c r="K668" s="4"/>
      <c r="L668" s="4"/>
      <c r="M668" s="4"/>
      <c r="N668" s="4"/>
      <c r="O668" s="4"/>
      <c r="P668" s="4"/>
      <c r="Q668" s="11" t="e">
        <f>MIN(J668,I668,H668,G668,F668,E668,#REF!,L668)</f>
        <v>#REF!</v>
      </c>
      <c r="R668" s="11" t="e">
        <f>Q668-#REF!</f>
        <v>#REF!</v>
      </c>
      <c r="S668" s="11" t="e">
        <f t="shared" si="52"/>
        <v>#REF!</v>
      </c>
      <c r="T668" s="11" t="e">
        <f t="shared" si="53"/>
        <v>#REF!</v>
      </c>
      <c r="U668" s="21" t="e">
        <f t="shared" si="49"/>
        <v>#REF!</v>
      </c>
      <c r="V668" s="12" t="s">
        <v>6</v>
      </c>
      <c r="X668" s="22"/>
      <c r="Y668" s="22"/>
    </row>
    <row r="669" spans="1:25" s="20" customFormat="1" ht="30" x14ac:dyDescent="0.25">
      <c r="A669" s="13"/>
      <c r="B669" s="16" t="s">
        <v>1168</v>
      </c>
      <c r="C669" s="36" t="s">
        <v>12</v>
      </c>
      <c r="D669" s="58" t="s">
        <v>1274</v>
      </c>
      <c r="E669" s="12"/>
      <c r="F669" s="48"/>
      <c r="G669" s="11">
        <v>5576</v>
      </c>
      <c r="H669" s="23"/>
      <c r="I669" s="4"/>
      <c r="J669" s="11"/>
      <c r="K669" s="4"/>
      <c r="L669" s="4"/>
      <c r="M669" s="4"/>
      <c r="N669" s="4"/>
      <c r="O669" s="4"/>
      <c r="P669" s="4"/>
      <c r="Q669" s="11" t="e">
        <f>MIN(J669,I669,H669,G669,F669,E669,#REF!,L669)</f>
        <v>#REF!</v>
      </c>
      <c r="R669" s="11" t="e">
        <f>Q669-#REF!</f>
        <v>#REF!</v>
      </c>
      <c r="S669" s="11" t="e">
        <f t="shared" si="52"/>
        <v>#REF!</v>
      </c>
      <c r="T669" s="11" t="e">
        <f t="shared" si="53"/>
        <v>#REF!</v>
      </c>
      <c r="U669" s="21" t="e">
        <f t="shared" si="49"/>
        <v>#REF!</v>
      </c>
      <c r="V669" s="12" t="s">
        <v>6</v>
      </c>
      <c r="X669" s="22"/>
      <c r="Y669" s="22"/>
    </row>
    <row r="670" spans="1:25" s="20" customFormat="1" ht="30" x14ac:dyDescent="0.25">
      <c r="A670" s="13"/>
      <c r="B670" s="16" t="s">
        <v>1169</v>
      </c>
      <c r="C670" s="36" t="s">
        <v>12</v>
      </c>
      <c r="D670" s="58" t="s">
        <v>1274</v>
      </c>
      <c r="E670" s="12"/>
      <c r="F670" s="48"/>
      <c r="G670" s="11">
        <v>5418</v>
      </c>
      <c r="H670" s="23"/>
      <c r="I670" s="4"/>
      <c r="J670" s="11"/>
      <c r="K670" s="4"/>
      <c r="L670" s="4"/>
      <c r="M670" s="4"/>
      <c r="N670" s="4"/>
      <c r="O670" s="4"/>
      <c r="P670" s="4"/>
      <c r="Q670" s="11" t="e">
        <f>MIN(J670,I670,H670,G670,F670,E670,#REF!,L670)</f>
        <v>#REF!</v>
      </c>
      <c r="R670" s="11" t="e">
        <f>Q670-#REF!</f>
        <v>#REF!</v>
      </c>
      <c r="S670" s="11" t="e">
        <f t="shared" si="52"/>
        <v>#REF!</v>
      </c>
      <c r="T670" s="11" t="e">
        <f t="shared" si="53"/>
        <v>#REF!</v>
      </c>
      <c r="U670" s="21" t="e">
        <f t="shared" si="49"/>
        <v>#REF!</v>
      </c>
      <c r="V670" s="12" t="s">
        <v>6</v>
      </c>
      <c r="X670" s="22"/>
      <c r="Y670" s="22"/>
    </row>
    <row r="671" spans="1:25" s="20" customFormat="1" x14ac:dyDescent="0.25">
      <c r="A671" s="32" t="s">
        <v>50</v>
      </c>
      <c r="B671" s="33" t="s">
        <v>277</v>
      </c>
      <c r="C671" s="36"/>
      <c r="D671" s="58"/>
      <c r="E671" s="12"/>
      <c r="F671" s="48"/>
      <c r="G671" s="11"/>
      <c r="H671" s="4"/>
      <c r="I671" s="4"/>
      <c r="J671" s="11"/>
      <c r="K671" s="4"/>
      <c r="L671" s="4"/>
      <c r="M671" s="4"/>
      <c r="N671" s="4"/>
      <c r="O671" s="4"/>
      <c r="P671" s="4"/>
      <c r="Q671" s="11" t="e">
        <f>MIN(J671,I671,H671,G671,F671,E671,#REF!,L671)</f>
        <v>#REF!</v>
      </c>
      <c r="R671" s="11" t="e">
        <f>Q671-#REF!</f>
        <v>#REF!</v>
      </c>
      <c r="S671" s="11" t="e">
        <f t="shared" si="51"/>
        <v>#REF!</v>
      </c>
      <c r="T671" s="4"/>
      <c r="U671" s="21" t="e">
        <f t="shared" si="49"/>
        <v>#REF!</v>
      </c>
      <c r="V671" s="12" t="e">
        <f>T671-#REF!</f>
        <v>#REF!</v>
      </c>
      <c r="X671" s="22" t="e">
        <f t="shared" si="47"/>
        <v>#DIV/0!</v>
      </c>
      <c r="Y671" s="22" t="e">
        <f>X671-#REF!</f>
        <v>#DIV/0!</v>
      </c>
    </row>
    <row r="672" spans="1:25" s="20" customFormat="1" ht="45" x14ac:dyDescent="0.25">
      <c r="A672" s="13"/>
      <c r="B672" s="10" t="s">
        <v>278</v>
      </c>
      <c r="C672" s="36" t="s">
        <v>4</v>
      </c>
      <c r="D672" s="58" t="s">
        <v>1274</v>
      </c>
      <c r="E672" s="12"/>
      <c r="F672" s="48"/>
      <c r="G672" s="11"/>
      <c r="H672" s="4"/>
      <c r="I672" s="4"/>
      <c r="J672" s="11"/>
      <c r="K672" s="4"/>
      <c r="L672" s="4"/>
      <c r="M672" s="4"/>
      <c r="N672" s="4"/>
      <c r="O672" s="4"/>
      <c r="P672" s="4"/>
      <c r="Q672" s="11" t="e">
        <f>MIN(J672,I672,H672,G672,F672,E672,#REF!,L672)</f>
        <v>#REF!</v>
      </c>
      <c r="R672" s="11" t="e">
        <f>Q672-#REF!</f>
        <v>#REF!</v>
      </c>
      <c r="S672" s="11" t="e">
        <f t="shared" si="51"/>
        <v>#REF!</v>
      </c>
      <c r="T672" s="23" t="e">
        <f>Q672</f>
        <v>#REF!</v>
      </c>
      <c r="U672" s="21" t="e">
        <f t="shared" si="49"/>
        <v>#REF!</v>
      </c>
      <c r="V672" s="12" t="s">
        <v>6</v>
      </c>
      <c r="W672" s="20">
        <f>COUNT(L672,M672,N672,F672,J672,I672,H672,G672,#REF!,E672,#REF!)</f>
        <v>0</v>
      </c>
      <c r="X672" s="22" t="e">
        <f t="shared" si="47"/>
        <v>#DIV/0!</v>
      </c>
      <c r="Y672" s="22" t="e">
        <f>X672-#REF!</f>
        <v>#DIV/0!</v>
      </c>
    </row>
    <row r="673" spans="1:25" s="20" customFormat="1" ht="30" x14ac:dyDescent="0.25">
      <c r="A673" s="13"/>
      <c r="B673" s="10" t="s">
        <v>279</v>
      </c>
      <c r="C673" s="36" t="s">
        <v>4</v>
      </c>
      <c r="D673" s="58" t="s">
        <v>1274</v>
      </c>
      <c r="E673" s="12"/>
      <c r="F673" s="48"/>
      <c r="G673" s="11">
        <v>110</v>
      </c>
      <c r="H673" s="11"/>
      <c r="I673" s="4"/>
      <c r="J673" s="11">
        <v>110.62711864406779</v>
      </c>
      <c r="K673" s="4"/>
      <c r="L673" s="4"/>
      <c r="M673" s="4"/>
      <c r="N673" s="4"/>
      <c r="O673" s="4"/>
      <c r="P673" s="4"/>
      <c r="Q673" s="11" t="e">
        <f>MIN(J673,I673,H673,G673,F673,E673,#REF!,L673)</f>
        <v>#REF!</v>
      </c>
      <c r="R673" s="11" t="e">
        <f>Q673-#REF!</f>
        <v>#REF!</v>
      </c>
      <c r="S673" s="11" t="e">
        <f t="shared" si="51"/>
        <v>#REF!</v>
      </c>
      <c r="T673" s="4">
        <v>110</v>
      </c>
      <c r="U673" s="21" t="e">
        <f t="shared" si="49"/>
        <v>#REF!</v>
      </c>
      <c r="V673" s="12" t="s">
        <v>7</v>
      </c>
      <c r="W673" s="20">
        <f>COUNT(L673,M673,N673,F673,J673,I673,H673,G673,#REF!,E673,#REF!)</f>
        <v>2</v>
      </c>
      <c r="X673" s="22">
        <f t="shared" si="47"/>
        <v>110.3135593220339</v>
      </c>
      <c r="Y673" s="22" t="e">
        <f>X673-#REF!</f>
        <v>#REF!</v>
      </c>
    </row>
    <row r="674" spans="1:25" s="20" customFormat="1" x14ac:dyDescent="0.25">
      <c r="A674" s="32" t="s">
        <v>51</v>
      </c>
      <c r="B674" s="33" t="s">
        <v>1242</v>
      </c>
      <c r="C674" s="36"/>
      <c r="D674" s="58"/>
      <c r="E674" s="12"/>
      <c r="F674" s="48"/>
      <c r="G674" s="11"/>
      <c r="H674" s="4"/>
      <c r="I674" s="4"/>
      <c r="J674" s="11"/>
      <c r="K674" s="4"/>
      <c r="L674" s="4"/>
      <c r="M674" s="4"/>
      <c r="N674" s="4"/>
      <c r="O674" s="4"/>
      <c r="P674" s="4"/>
      <c r="Q674" s="11" t="e">
        <f>MIN(J674,I674,H674,G674,F674,E674,#REF!,L674)</f>
        <v>#REF!</v>
      </c>
      <c r="R674" s="11" t="e">
        <f>Q674-#REF!</f>
        <v>#REF!</v>
      </c>
      <c r="S674" s="11" t="e">
        <f t="shared" si="51"/>
        <v>#REF!</v>
      </c>
      <c r="T674" s="4"/>
      <c r="U674" s="21" t="e">
        <f t="shared" si="49"/>
        <v>#REF!</v>
      </c>
      <c r="V674" s="12" t="e">
        <f>T674-#REF!</f>
        <v>#REF!</v>
      </c>
      <c r="X674" s="22" t="e">
        <f t="shared" si="47"/>
        <v>#DIV/0!</v>
      </c>
      <c r="Y674" s="22" t="e">
        <f>X674-#REF!</f>
        <v>#DIV/0!</v>
      </c>
    </row>
    <row r="675" spans="1:25" s="20" customFormat="1" ht="30" x14ac:dyDescent="0.25">
      <c r="A675" s="13"/>
      <c r="B675" s="10" t="s">
        <v>280</v>
      </c>
      <c r="C675" s="36" t="s">
        <v>4</v>
      </c>
      <c r="D675" s="58" t="s">
        <v>1274</v>
      </c>
      <c r="E675" s="12"/>
      <c r="F675" s="48"/>
      <c r="G675" s="11"/>
      <c r="H675" s="4"/>
      <c r="I675" s="4"/>
      <c r="J675" s="11"/>
      <c r="K675" s="4"/>
      <c r="L675" s="4"/>
      <c r="M675" s="4"/>
      <c r="N675" s="4"/>
      <c r="O675" s="4"/>
      <c r="P675" s="4"/>
      <c r="Q675" s="11" t="e">
        <f>MIN(J675,I675,H675,G675,F675,E675,#REF!,L675)</f>
        <v>#REF!</v>
      </c>
      <c r="R675" s="11" t="e">
        <f>Q675-#REF!</f>
        <v>#REF!</v>
      </c>
      <c r="S675" s="11" t="e">
        <f t="shared" si="51"/>
        <v>#REF!</v>
      </c>
      <c r="T675" s="23" t="e">
        <f t="shared" ref="T675:T681" si="54">Q675</f>
        <v>#REF!</v>
      </c>
      <c r="U675" s="21" t="e">
        <f t="shared" si="49"/>
        <v>#REF!</v>
      </c>
      <c r="V675" s="12" t="s">
        <v>6</v>
      </c>
      <c r="W675" s="20">
        <f>COUNT(L675,M675,N675,F675,J675,I675,H675,G675,#REF!,E675,#REF!)</f>
        <v>0</v>
      </c>
      <c r="X675" s="22" t="e">
        <f t="shared" si="47"/>
        <v>#DIV/0!</v>
      </c>
      <c r="Y675" s="22" t="e">
        <f>X675-#REF!</f>
        <v>#DIV/0!</v>
      </c>
    </row>
    <row r="676" spans="1:25" s="20" customFormat="1" ht="30" x14ac:dyDescent="0.25">
      <c r="A676" s="13"/>
      <c r="B676" s="10" t="s">
        <v>281</v>
      </c>
      <c r="C676" s="36" t="s">
        <v>4</v>
      </c>
      <c r="D676" s="58" t="s">
        <v>1274</v>
      </c>
      <c r="E676" s="12"/>
      <c r="F676" s="48"/>
      <c r="G676" s="11"/>
      <c r="H676" s="4"/>
      <c r="I676" s="4"/>
      <c r="J676" s="11"/>
      <c r="K676" s="4"/>
      <c r="L676" s="4"/>
      <c r="M676" s="4"/>
      <c r="N676" s="4"/>
      <c r="O676" s="4"/>
      <c r="P676" s="4"/>
      <c r="Q676" s="11" t="e">
        <f>MIN(J676,I676,H676,G676,F676,E676,#REF!,L676)</f>
        <v>#REF!</v>
      </c>
      <c r="R676" s="11" t="e">
        <f>Q676-#REF!</f>
        <v>#REF!</v>
      </c>
      <c r="S676" s="11" t="e">
        <f t="shared" si="51"/>
        <v>#REF!</v>
      </c>
      <c r="T676" s="23" t="e">
        <f t="shared" si="54"/>
        <v>#REF!</v>
      </c>
      <c r="U676" s="21" t="e">
        <f t="shared" si="49"/>
        <v>#REF!</v>
      </c>
      <c r="V676" s="12" t="s">
        <v>6</v>
      </c>
      <c r="W676" s="20">
        <f>COUNT(L676,M676,N676,F676,J676,I676,H676,G676,#REF!,E676,#REF!)</f>
        <v>0</v>
      </c>
      <c r="X676" s="22" t="e">
        <f t="shared" si="47"/>
        <v>#DIV/0!</v>
      </c>
      <c r="Y676" s="22" t="e">
        <f>X676-#REF!</f>
        <v>#DIV/0!</v>
      </c>
    </row>
    <row r="677" spans="1:25" s="20" customFormat="1" ht="30" x14ac:dyDescent="0.25">
      <c r="A677" s="13"/>
      <c r="B677" s="10" t="s">
        <v>282</v>
      </c>
      <c r="C677" s="36" t="s">
        <v>4</v>
      </c>
      <c r="D677" s="58" t="s">
        <v>1274</v>
      </c>
      <c r="E677" s="12"/>
      <c r="F677" s="48"/>
      <c r="G677" s="11"/>
      <c r="H677" s="4"/>
      <c r="I677" s="4"/>
      <c r="J677" s="11"/>
      <c r="K677" s="4"/>
      <c r="L677" s="4"/>
      <c r="M677" s="4"/>
      <c r="N677" s="4"/>
      <c r="O677" s="4"/>
      <c r="P677" s="4"/>
      <c r="Q677" s="11" t="e">
        <f>MIN(J677,I677,H677,G677,F677,E677,#REF!,L677)</f>
        <v>#REF!</v>
      </c>
      <c r="R677" s="11" t="e">
        <f>Q677-#REF!</f>
        <v>#REF!</v>
      </c>
      <c r="S677" s="11" t="e">
        <f t="shared" si="51"/>
        <v>#REF!</v>
      </c>
      <c r="T677" s="23" t="e">
        <f t="shared" si="54"/>
        <v>#REF!</v>
      </c>
      <c r="U677" s="21" t="e">
        <f t="shared" si="49"/>
        <v>#REF!</v>
      </c>
      <c r="V677" s="12" t="s">
        <v>6</v>
      </c>
      <c r="W677" s="20">
        <f>COUNT(L677,M677,N677,F677,J677,I677,H677,G677,#REF!,E677,#REF!)</f>
        <v>0</v>
      </c>
      <c r="X677" s="22" t="e">
        <f t="shared" si="47"/>
        <v>#DIV/0!</v>
      </c>
      <c r="Y677" s="22" t="e">
        <f>X677-#REF!</f>
        <v>#DIV/0!</v>
      </c>
    </row>
    <row r="678" spans="1:25" s="20" customFormat="1" ht="30" x14ac:dyDescent="0.25">
      <c r="A678" s="13"/>
      <c r="B678" s="10" t="s">
        <v>283</v>
      </c>
      <c r="C678" s="36" t="s">
        <v>4</v>
      </c>
      <c r="D678" s="58" t="s">
        <v>1274</v>
      </c>
      <c r="E678" s="12"/>
      <c r="F678" s="48"/>
      <c r="G678" s="11"/>
      <c r="H678" s="4"/>
      <c r="I678" s="4"/>
      <c r="J678" s="11"/>
      <c r="K678" s="4"/>
      <c r="L678" s="4"/>
      <c r="M678" s="4"/>
      <c r="N678" s="4"/>
      <c r="O678" s="4"/>
      <c r="P678" s="4"/>
      <c r="Q678" s="11" t="e">
        <f>MIN(J678,I678,H678,G678,F678,E678,#REF!,L678)</f>
        <v>#REF!</v>
      </c>
      <c r="R678" s="11" t="e">
        <f>Q678-#REF!</f>
        <v>#REF!</v>
      </c>
      <c r="S678" s="11" t="e">
        <f t="shared" si="51"/>
        <v>#REF!</v>
      </c>
      <c r="T678" s="23" t="e">
        <f t="shared" si="54"/>
        <v>#REF!</v>
      </c>
      <c r="U678" s="21" t="e">
        <f t="shared" si="49"/>
        <v>#REF!</v>
      </c>
      <c r="V678" s="12" t="s">
        <v>6</v>
      </c>
      <c r="W678" s="20">
        <f>COUNT(L678,M678,N678,F678,J678,I678,H678,G678,#REF!,E678,#REF!)</f>
        <v>0</v>
      </c>
      <c r="X678" s="22" t="e">
        <f t="shared" si="47"/>
        <v>#DIV/0!</v>
      </c>
      <c r="Y678" s="22" t="e">
        <f>X678-#REF!</f>
        <v>#DIV/0!</v>
      </c>
    </row>
    <row r="679" spans="1:25" s="20" customFormat="1" ht="30" x14ac:dyDescent="0.25">
      <c r="A679" s="13"/>
      <c r="B679" s="10" t="s">
        <v>284</v>
      </c>
      <c r="C679" s="36" t="s">
        <v>4</v>
      </c>
      <c r="D679" s="58" t="s">
        <v>1274</v>
      </c>
      <c r="E679" s="12"/>
      <c r="F679" s="48"/>
      <c r="G679" s="11"/>
      <c r="H679" s="4"/>
      <c r="I679" s="4"/>
      <c r="J679" s="11"/>
      <c r="K679" s="4"/>
      <c r="L679" s="4"/>
      <c r="M679" s="4"/>
      <c r="N679" s="4"/>
      <c r="O679" s="4"/>
      <c r="P679" s="4"/>
      <c r="Q679" s="11" t="e">
        <f>MIN(J679,I679,H679,G679,F679,E679,#REF!,L679)</f>
        <v>#REF!</v>
      </c>
      <c r="R679" s="11" t="e">
        <f>Q679-#REF!</f>
        <v>#REF!</v>
      </c>
      <c r="S679" s="11" t="e">
        <f t="shared" si="51"/>
        <v>#REF!</v>
      </c>
      <c r="T679" s="23" t="e">
        <f t="shared" si="54"/>
        <v>#REF!</v>
      </c>
      <c r="U679" s="21" t="e">
        <f t="shared" si="49"/>
        <v>#REF!</v>
      </c>
      <c r="V679" s="12" t="s">
        <v>6</v>
      </c>
      <c r="W679" s="20">
        <f>COUNT(L679,M679,N679,F679,J679,I679,H679,G679,#REF!,E679,#REF!)</f>
        <v>0</v>
      </c>
      <c r="X679" s="22" t="e">
        <f t="shared" si="47"/>
        <v>#DIV/0!</v>
      </c>
      <c r="Y679" s="22" t="e">
        <f>X679-#REF!</f>
        <v>#DIV/0!</v>
      </c>
    </row>
    <row r="680" spans="1:25" s="20" customFormat="1" ht="30" x14ac:dyDescent="0.25">
      <c r="A680" s="13"/>
      <c r="B680" s="10" t="s">
        <v>285</v>
      </c>
      <c r="C680" s="36" t="s">
        <v>4</v>
      </c>
      <c r="D680" s="58" t="s">
        <v>1274</v>
      </c>
      <c r="E680" s="12"/>
      <c r="F680" s="48"/>
      <c r="G680" s="11"/>
      <c r="H680" s="4"/>
      <c r="I680" s="4"/>
      <c r="J680" s="11"/>
      <c r="K680" s="4"/>
      <c r="L680" s="4"/>
      <c r="M680" s="4"/>
      <c r="N680" s="4"/>
      <c r="O680" s="4"/>
      <c r="P680" s="4"/>
      <c r="Q680" s="11" t="e">
        <f>MIN(J680,I680,H680,G680,F680,E680,#REF!,L680)</f>
        <v>#REF!</v>
      </c>
      <c r="R680" s="11" t="e">
        <f>Q680-#REF!</f>
        <v>#REF!</v>
      </c>
      <c r="S680" s="11" t="e">
        <f t="shared" si="51"/>
        <v>#REF!</v>
      </c>
      <c r="T680" s="23" t="e">
        <f t="shared" si="54"/>
        <v>#REF!</v>
      </c>
      <c r="U680" s="21" t="e">
        <f t="shared" si="49"/>
        <v>#REF!</v>
      </c>
      <c r="V680" s="12" t="s">
        <v>6</v>
      </c>
      <c r="W680" s="20">
        <f>COUNT(L680,M680,N680,F680,J680,I680,H680,G680,#REF!,E680,#REF!)</f>
        <v>0</v>
      </c>
      <c r="X680" s="22" t="e">
        <f t="shared" si="47"/>
        <v>#DIV/0!</v>
      </c>
      <c r="Y680" s="22" t="e">
        <f>X680-#REF!</f>
        <v>#DIV/0!</v>
      </c>
    </row>
    <row r="681" spans="1:25" s="20" customFormat="1" ht="30" x14ac:dyDescent="0.25">
      <c r="A681" s="13"/>
      <c r="B681" s="10" t="s">
        <v>286</v>
      </c>
      <c r="C681" s="36" t="s">
        <v>4</v>
      </c>
      <c r="D681" s="58" t="s">
        <v>1274</v>
      </c>
      <c r="E681" s="12"/>
      <c r="F681" s="48"/>
      <c r="G681" s="11"/>
      <c r="H681" s="4"/>
      <c r="I681" s="4"/>
      <c r="J681" s="11"/>
      <c r="K681" s="4"/>
      <c r="L681" s="4"/>
      <c r="M681" s="4"/>
      <c r="N681" s="4"/>
      <c r="O681" s="4"/>
      <c r="P681" s="4"/>
      <c r="Q681" s="11" t="e">
        <f>MIN(J681,I681,H681,G681,F681,E681,#REF!,L681)</f>
        <v>#REF!</v>
      </c>
      <c r="R681" s="11" t="e">
        <f>Q681-#REF!</f>
        <v>#REF!</v>
      </c>
      <c r="S681" s="11" t="e">
        <f t="shared" si="51"/>
        <v>#REF!</v>
      </c>
      <c r="T681" s="23" t="e">
        <f t="shared" si="54"/>
        <v>#REF!</v>
      </c>
      <c r="U681" s="21" t="e">
        <f t="shared" si="49"/>
        <v>#REF!</v>
      </c>
      <c r="V681" s="12" t="s">
        <v>6</v>
      </c>
      <c r="W681" s="20">
        <f>COUNT(L681,M681,N681,F681,J681,I681,H681,G681,#REF!,E681,#REF!)</f>
        <v>0</v>
      </c>
      <c r="X681" s="22" t="e">
        <f t="shared" si="47"/>
        <v>#DIV/0!</v>
      </c>
      <c r="Y681" s="22" t="e">
        <f>X681-#REF!</f>
        <v>#DIV/0!</v>
      </c>
    </row>
    <row r="682" spans="1:25" s="20" customFormat="1" x14ac:dyDescent="0.25">
      <c r="A682" s="32" t="s">
        <v>52</v>
      </c>
      <c r="B682" s="33" t="s">
        <v>287</v>
      </c>
      <c r="C682" s="36"/>
      <c r="D682" s="58"/>
      <c r="E682" s="12"/>
      <c r="F682" s="48"/>
      <c r="G682" s="11"/>
      <c r="H682" s="4"/>
      <c r="I682" s="4"/>
      <c r="J682" s="11"/>
      <c r="K682" s="4"/>
      <c r="L682" s="4"/>
      <c r="M682" s="4"/>
      <c r="N682" s="4"/>
      <c r="O682" s="4"/>
      <c r="P682" s="4"/>
      <c r="Q682" s="11" t="e">
        <f>MIN(J682,I682,H682,G682,F682,E682,#REF!,L682)</f>
        <v>#REF!</v>
      </c>
      <c r="R682" s="11" t="e">
        <f>Q682-#REF!</f>
        <v>#REF!</v>
      </c>
      <c r="S682" s="11" t="e">
        <f t="shared" si="51"/>
        <v>#REF!</v>
      </c>
      <c r="T682" s="4"/>
      <c r="U682" s="21" t="e">
        <f t="shared" si="49"/>
        <v>#REF!</v>
      </c>
      <c r="V682" s="12" t="e">
        <f>T682-#REF!</f>
        <v>#REF!</v>
      </c>
      <c r="X682" s="22" t="e">
        <f t="shared" si="47"/>
        <v>#DIV/0!</v>
      </c>
      <c r="Y682" s="22" t="e">
        <f>X682-#REF!</f>
        <v>#DIV/0!</v>
      </c>
    </row>
    <row r="683" spans="1:25" s="20" customFormat="1" ht="90" x14ac:dyDescent="0.25">
      <c r="A683" s="13"/>
      <c r="B683" s="10" t="s">
        <v>288</v>
      </c>
      <c r="C683" s="37" t="s">
        <v>12</v>
      </c>
      <c r="D683" s="58" t="s">
        <v>1274</v>
      </c>
      <c r="E683" s="12"/>
      <c r="F683" s="49"/>
      <c r="G683" s="11"/>
      <c r="H683" s="4"/>
      <c r="I683" s="4"/>
      <c r="J683" s="11"/>
      <c r="K683" s="4"/>
      <c r="L683" s="4"/>
      <c r="M683" s="4"/>
      <c r="N683" s="4"/>
      <c r="O683" s="4"/>
      <c r="P683" s="4"/>
      <c r="Q683" s="11" t="e">
        <f>MIN(J683,I683,H683,G683,F683,E683,#REF!,L683)</f>
        <v>#REF!</v>
      </c>
      <c r="R683" s="11" t="e">
        <f>Q683-#REF!</f>
        <v>#REF!</v>
      </c>
      <c r="S683" s="11" t="e">
        <f t="shared" si="51"/>
        <v>#REF!</v>
      </c>
      <c r="T683" s="23" t="e">
        <f t="shared" ref="T683:T688" si="55">Q683</f>
        <v>#REF!</v>
      </c>
      <c r="U683" s="21" t="e">
        <f t="shared" si="49"/>
        <v>#REF!</v>
      </c>
      <c r="V683" s="12" t="s">
        <v>6</v>
      </c>
      <c r="W683" s="20">
        <f>COUNT(L683,M683,N683,F683,J683,I683,H683,G683,#REF!,E683,#REF!)</f>
        <v>0</v>
      </c>
      <c r="X683" s="22" t="e">
        <f t="shared" si="47"/>
        <v>#DIV/0!</v>
      </c>
      <c r="Y683" s="22" t="e">
        <f>X683-#REF!</f>
        <v>#DIV/0!</v>
      </c>
    </row>
    <row r="684" spans="1:25" s="20" customFormat="1" ht="75" x14ac:dyDescent="0.25">
      <c r="A684" s="13"/>
      <c r="B684" s="10" t="s">
        <v>289</v>
      </c>
      <c r="C684" s="37" t="s">
        <v>12</v>
      </c>
      <c r="D684" s="58" t="s">
        <v>1274</v>
      </c>
      <c r="E684" s="12"/>
      <c r="F684" s="49"/>
      <c r="G684" s="11"/>
      <c r="H684" s="4"/>
      <c r="I684" s="4"/>
      <c r="J684" s="11"/>
      <c r="K684" s="4"/>
      <c r="L684" s="4"/>
      <c r="M684" s="4"/>
      <c r="N684" s="4"/>
      <c r="O684" s="4"/>
      <c r="P684" s="4"/>
      <c r="Q684" s="11" t="e">
        <f>MIN(J684,I684,H684,G684,F684,E684,#REF!,L684)</f>
        <v>#REF!</v>
      </c>
      <c r="R684" s="11" t="e">
        <f>Q684-#REF!</f>
        <v>#REF!</v>
      </c>
      <c r="S684" s="11" t="e">
        <f t="shared" si="51"/>
        <v>#REF!</v>
      </c>
      <c r="T684" s="23" t="e">
        <f t="shared" si="55"/>
        <v>#REF!</v>
      </c>
      <c r="U684" s="21" t="e">
        <f t="shared" si="49"/>
        <v>#REF!</v>
      </c>
      <c r="V684" s="12" t="s">
        <v>6</v>
      </c>
      <c r="W684" s="20">
        <f>COUNT(L684,M684,N684,F684,J684,I684,H684,G684,#REF!,E684,#REF!)</f>
        <v>0</v>
      </c>
      <c r="X684" s="22" t="e">
        <f t="shared" si="47"/>
        <v>#DIV/0!</v>
      </c>
      <c r="Y684" s="22" t="e">
        <f>X684-#REF!</f>
        <v>#DIV/0!</v>
      </c>
    </row>
    <row r="685" spans="1:25" s="20" customFormat="1" ht="45" x14ac:dyDescent="0.25">
      <c r="A685" s="13"/>
      <c r="B685" s="10" t="s">
        <v>290</v>
      </c>
      <c r="C685" s="37" t="s">
        <v>12</v>
      </c>
      <c r="D685" s="58" t="s">
        <v>1274</v>
      </c>
      <c r="E685" s="12"/>
      <c r="F685" s="49"/>
      <c r="G685" s="11"/>
      <c r="H685" s="4"/>
      <c r="I685" s="4"/>
      <c r="J685" s="11"/>
      <c r="K685" s="4"/>
      <c r="L685" s="4"/>
      <c r="M685" s="4"/>
      <c r="N685" s="4"/>
      <c r="O685" s="4"/>
      <c r="P685" s="4"/>
      <c r="Q685" s="11" t="e">
        <f>MIN(J685,I685,H685,G685,F685,E685,#REF!,L685)</f>
        <v>#REF!</v>
      </c>
      <c r="R685" s="11" t="e">
        <f>Q685-#REF!</f>
        <v>#REF!</v>
      </c>
      <c r="S685" s="11" t="e">
        <f t="shared" si="51"/>
        <v>#REF!</v>
      </c>
      <c r="T685" s="23" t="e">
        <f t="shared" si="55"/>
        <v>#REF!</v>
      </c>
      <c r="U685" s="21" t="e">
        <f t="shared" si="49"/>
        <v>#REF!</v>
      </c>
      <c r="V685" s="12" t="s">
        <v>6</v>
      </c>
      <c r="W685" s="20">
        <f>COUNT(L685,M685,N685,F685,J685,I685,H685,G685,#REF!,E685,#REF!)</f>
        <v>0</v>
      </c>
      <c r="X685" s="22" t="e">
        <f t="shared" si="47"/>
        <v>#DIV/0!</v>
      </c>
      <c r="Y685" s="22" t="e">
        <f>X685-#REF!</f>
        <v>#DIV/0!</v>
      </c>
    </row>
    <row r="686" spans="1:25" s="20" customFormat="1" ht="30" x14ac:dyDescent="0.25">
      <c r="A686" s="13"/>
      <c r="B686" s="10" t="s">
        <v>291</v>
      </c>
      <c r="C686" s="37" t="s">
        <v>12</v>
      </c>
      <c r="D686" s="58" t="s">
        <v>1274</v>
      </c>
      <c r="E686" s="12"/>
      <c r="F686" s="49"/>
      <c r="G686" s="11"/>
      <c r="H686" s="4"/>
      <c r="I686" s="4"/>
      <c r="J686" s="11"/>
      <c r="K686" s="4"/>
      <c r="L686" s="4"/>
      <c r="M686" s="4"/>
      <c r="N686" s="4"/>
      <c r="O686" s="4"/>
      <c r="P686" s="4"/>
      <c r="Q686" s="11" t="e">
        <f>MIN(J686,I686,H686,G686,F686,E686,#REF!,L686)</f>
        <v>#REF!</v>
      </c>
      <c r="R686" s="11" t="e">
        <f>Q686-#REF!</f>
        <v>#REF!</v>
      </c>
      <c r="S686" s="11" t="e">
        <f t="shared" si="51"/>
        <v>#REF!</v>
      </c>
      <c r="T686" s="23" t="e">
        <f t="shared" si="55"/>
        <v>#REF!</v>
      </c>
      <c r="U686" s="21" t="e">
        <f t="shared" si="49"/>
        <v>#REF!</v>
      </c>
      <c r="V686" s="12" t="s">
        <v>6</v>
      </c>
      <c r="W686" s="20">
        <f>COUNT(L686,M686,N686,F686,J686,I686,H686,G686,#REF!,E686,#REF!)</f>
        <v>0</v>
      </c>
      <c r="X686" s="22" t="e">
        <f t="shared" si="47"/>
        <v>#DIV/0!</v>
      </c>
      <c r="Y686" s="22" t="e">
        <f>X686-#REF!</f>
        <v>#DIV/0!</v>
      </c>
    </row>
    <row r="687" spans="1:25" s="20" customFormat="1" ht="30" x14ac:dyDescent="0.25">
      <c r="A687" s="13"/>
      <c r="B687" s="10" t="s">
        <v>292</v>
      </c>
      <c r="C687" s="37" t="s">
        <v>12</v>
      </c>
      <c r="D687" s="58" t="s">
        <v>1274</v>
      </c>
      <c r="E687" s="12"/>
      <c r="F687" s="49"/>
      <c r="G687" s="11"/>
      <c r="H687" s="4"/>
      <c r="I687" s="4"/>
      <c r="J687" s="11"/>
      <c r="K687" s="4"/>
      <c r="L687" s="4"/>
      <c r="M687" s="4"/>
      <c r="N687" s="4"/>
      <c r="O687" s="4"/>
      <c r="P687" s="4"/>
      <c r="Q687" s="11" t="e">
        <f>MIN(J687,I687,H687,G687,F687,E687,#REF!,L687)</f>
        <v>#REF!</v>
      </c>
      <c r="R687" s="11" t="e">
        <f>Q687-#REF!</f>
        <v>#REF!</v>
      </c>
      <c r="S687" s="11" t="e">
        <f t="shared" si="51"/>
        <v>#REF!</v>
      </c>
      <c r="T687" s="23" t="e">
        <f t="shared" si="55"/>
        <v>#REF!</v>
      </c>
      <c r="U687" s="21" t="e">
        <f t="shared" si="49"/>
        <v>#REF!</v>
      </c>
      <c r="V687" s="12" t="s">
        <v>6</v>
      </c>
      <c r="W687" s="20">
        <f>COUNT(L687,M687,N687,F687,J687,I687,H687,G687,#REF!,E687,#REF!)</f>
        <v>0</v>
      </c>
      <c r="X687" s="22" t="e">
        <f t="shared" si="47"/>
        <v>#DIV/0!</v>
      </c>
      <c r="Y687" s="22" t="e">
        <f>X687-#REF!</f>
        <v>#DIV/0!</v>
      </c>
    </row>
    <row r="688" spans="1:25" s="20" customFormat="1" ht="30" x14ac:dyDescent="0.25">
      <c r="A688" s="13"/>
      <c r="B688" s="10" t="s">
        <v>293</v>
      </c>
      <c r="C688" s="37" t="s">
        <v>12</v>
      </c>
      <c r="D688" s="58" t="s">
        <v>1274</v>
      </c>
      <c r="E688" s="12"/>
      <c r="F688" s="49"/>
      <c r="G688" s="11"/>
      <c r="H688" s="4"/>
      <c r="I688" s="4"/>
      <c r="J688" s="11"/>
      <c r="K688" s="4"/>
      <c r="L688" s="4"/>
      <c r="M688" s="4"/>
      <c r="N688" s="4"/>
      <c r="O688" s="4"/>
      <c r="P688" s="4"/>
      <c r="Q688" s="11" t="e">
        <f>MIN(J688,I688,H688,G688,F688,E688,#REF!,L688)</f>
        <v>#REF!</v>
      </c>
      <c r="R688" s="11" t="e">
        <f>Q688-#REF!</f>
        <v>#REF!</v>
      </c>
      <c r="S688" s="11" t="e">
        <f t="shared" si="51"/>
        <v>#REF!</v>
      </c>
      <c r="T688" s="23" t="e">
        <f t="shared" si="55"/>
        <v>#REF!</v>
      </c>
      <c r="U688" s="21" t="e">
        <f t="shared" si="49"/>
        <v>#REF!</v>
      </c>
      <c r="V688" s="12" t="s">
        <v>6</v>
      </c>
      <c r="W688" s="20">
        <f>COUNT(L688,M688,N688,F688,J688,I688,H688,G688,#REF!,E688,#REF!)</f>
        <v>0</v>
      </c>
      <c r="X688" s="22" t="e">
        <f t="shared" si="47"/>
        <v>#DIV/0!</v>
      </c>
      <c r="Y688" s="22" t="e">
        <f>X688-#REF!</f>
        <v>#DIV/0!</v>
      </c>
    </row>
    <row r="689" spans="1:25" s="20" customFormat="1" ht="30" x14ac:dyDescent="0.25">
      <c r="A689" s="13"/>
      <c r="B689" s="10" t="s">
        <v>294</v>
      </c>
      <c r="C689" s="36" t="s">
        <v>4</v>
      </c>
      <c r="D689" s="58" t="s">
        <v>1274</v>
      </c>
      <c r="E689" s="12"/>
      <c r="F689" s="48"/>
      <c r="G689" s="11">
        <v>3511</v>
      </c>
      <c r="H689" s="11"/>
      <c r="I689" s="4"/>
      <c r="J689" s="11">
        <v>3281.3389830508477</v>
      </c>
      <c r="K689" s="4"/>
      <c r="L689" s="4"/>
      <c r="M689" s="4"/>
      <c r="N689" s="4"/>
      <c r="O689" s="4"/>
      <c r="P689" s="4"/>
      <c r="Q689" s="11" t="e">
        <f>MIN(J689,I689,H689,G689,F689,E689,#REF!,L689)</f>
        <v>#REF!</v>
      </c>
      <c r="R689" s="11" t="e">
        <f>Q689-#REF!</f>
        <v>#REF!</v>
      </c>
      <c r="S689" s="11" t="e">
        <f t="shared" si="51"/>
        <v>#REF!</v>
      </c>
      <c r="T689" s="11" t="e">
        <f>Q689</f>
        <v>#REF!</v>
      </c>
      <c r="U689" s="21" t="e">
        <f t="shared" si="49"/>
        <v>#REF!</v>
      </c>
      <c r="V689" s="12" t="s">
        <v>13</v>
      </c>
      <c r="W689" s="20">
        <f>COUNT(L689,M689,N689,F689,J689,I689,H689,G689,#REF!,E689,#REF!)</f>
        <v>2</v>
      </c>
      <c r="X689" s="22">
        <f t="shared" si="47"/>
        <v>3396.1694915254238</v>
      </c>
      <c r="Y689" s="22" t="e">
        <f>X689-#REF!</f>
        <v>#REF!</v>
      </c>
    </row>
    <row r="690" spans="1:25" s="20" customFormat="1" ht="30" x14ac:dyDescent="0.25">
      <c r="A690" s="13"/>
      <c r="B690" s="10" t="s">
        <v>295</v>
      </c>
      <c r="C690" s="36" t="s">
        <v>4</v>
      </c>
      <c r="D690" s="58" t="s">
        <v>1274</v>
      </c>
      <c r="E690" s="12"/>
      <c r="F690" s="48"/>
      <c r="G690" s="11"/>
      <c r="H690" s="4"/>
      <c r="I690" s="4"/>
      <c r="J690" s="11">
        <v>3184.1440677966102</v>
      </c>
      <c r="K690" s="4"/>
      <c r="L690" s="4"/>
      <c r="M690" s="4"/>
      <c r="N690" s="4"/>
      <c r="O690" s="4"/>
      <c r="P690" s="4"/>
      <c r="Q690" s="11" t="e">
        <f>MIN(J690,I690,H690,G690,F690,E690,#REF!,L690)</f>
        <v>#REF!</v>
      </c>
      <c r="R690" s="11" t="e">
        <f>Q690-#REF!</f>
        <v>#REF!</v>
      </c>
      <c r="S690" s="11" t="e">
        <f t="shared" si="51"/>
        <v>#REF!</v>
      </c>
      <c r="T690" s="23">
        <f>J690</f>
        <v>3184.1440677966102</v>
      </c>
      <c r="U690" s="21" t="e">
        <f t="shared" si="49"/>
        <v>#REF!</v>
      </c>
      <c r="V690" s="12" t="s">
        <v>13</v>
      </c>
      <c r="W690" s="20">
        <f>COUNT(L690,M690,N690,F690,J690,I690,H690,G690,#REF!,E690,#REF!)</f>
        <v>1</v>
      </c>
      <c r="X690" s="22">
        <f t="shared" si="47"/>
        <v>3184.1440677966102</v>
      </c>
      <c r="Y690" s="22" t="e">
        <f>X690-#REF!</f>
        <v>#REF!</v>
      </c>
    </row>
    <row r="691" spans="1:25" s="20" customFormat="1" ht="30" x14ac:dyDescent="0.25">
      <c r="A691" s="13"/>
      <c r="B691" s="10" t="s">
        <v>296</v>
      </c>
      <c r="C691" s="36" t="s">
        <v>4</v>
      </c>
      <c r="D691" s="58" t="s">
        <v>1274</v>
      </c>
      <c r="E691" s="12"/>
      <c r="F691" s="48"/>
      <c r="G691" s="11"/>
      <c r="H691" s="11"/>
      <c r="I691" s="4"/>
      <c r="J691" s="11">
        <v>4798.9915254237294</v>
      </c>
      <c r="K691" s="4"/>
      <c r="L691" s="4"/>
      <c r="M691" s="4"/>
      <c r="N691" s="4"/>
      <c r="O691" s="4"/>
      <c r="P691" s="4"/>
      <c r="Q691" s="11" t="e">
        <f>MIN(J691,I691,H691,G691,F691,E691,#REF!,L691)</f>
        <v>#REF!</v>
      </c>
      <c r="R691" s="11" t="e">
        <f>Q691-#REF!</f>
        <v>#REF!</v>
      </c>
      <c r="S691" s="11" t="e">
        <f t="shared" si="51"/>
        <v>#REF!</v>
      </c>
      <c r="T691" s="4">
        <v>4798.99</v>
      </c>
      <c r="U691" s="21" t="e">
        <f t="shared" si="49"/>
        <v>#REF!</v>
      </c>
      <c r="V691" s="12" t="s">
        <v>13</v>
      </c>
      <c r="W691" s="20">
        <f>COUNT(L691,M691,N691,F691,J691,I691,H691,G691,#REF!,E691,#REF!)</f>
        <v>1</v>
      </c>
      <c r="X691" s="22">
        <f t="shared" si="47"/>
        <v>4798.9915254237294</v>
      </c>
      <c r="Y691" s="22" t="e">
        <f>X691-#REF!</f>
        <v>#REF!</v>
      </c>
    </row>
    <row r="692" spans="1:25" s="20" customFormat="1" ht="30" x14ac:dyDescent="0.25">
      <c r="A692" s="13"/>
      <c r="B692" s="10" t="s">
        <v>297</v>
      </c>
      <c r="C692" s="37" t="s">
        <v>4</v>
      </c>
      <c r="D692" s="58" t="s">
        <v>1274</v>
      </c>
      <c r="E692" s="12"/>
      <c r="F692" s="49"/>
      <c r="G692" s="11"/>
      <c r="H692" s="4"/>
      <c r="I692" s="4"/>
      <c r="J692" s="11"/>
      <c r="K692" s="4"/>
      <c r="L692" s="4"/>
      <c r="M692" s="4"/>
      <c r="N692" s="4"/>
      <c r="O692" s="4"/>
      <c r="P692" s="4"/>
      <c r="Q692" s="11" t="e">
        <f>MIN(J692,I692,H692,G692,F692,E692,#REF!,L692)</f>
        <v>#REF!</v>
      </c>
      <c r="R692" s="11" t="e">
        <f>Q692-#REF!</f>
        <v>#REF!</v>
      </c>
      <c r="S692" s="11" t="e">
        <f t="shared" si="51"/>
        <v>#REF!</v>
      </c>
      <c r="T692" s="23" t="e">
        <f>Q692</f>
        <v>#REF!</v>
      </c>
      <c r="U692" s="21" t="e">
        <f t="shared" si="49"/>
        <v>#REF!</v>
      </c>
      <c r="V692" s="12" t="s">
        <v>6</v>
      </c>
      <c r="W692" s="20">
        <f>COUNT(L692,M692,N692,F692,J692,I692,H692,G692,#REF!,E692,#REF!)</f>
        <v>0</v>
      </c>
      <c r="X692" s="22" t="e">
        <f t="shared" si="47"/>
        <v>#DIV/0!</v>
      </c>
      <c r="Y692" s="22" t="e">
        <f>X692-#REF!</f>
        <v>#DIV/0!</v>
      </c>
    </row>
    <row r="693" spans="1:25" s="20" customFormat="1" ht="30" x14ac:dyDescent="0.25">
      <c r="A693" s="13"/>
      <c r="B693" s="10" t="s">
        <v>298</v>
      </c>
      <c r="C693" s="36" t="s">
        <v>12</v>
      </c>
      <c r="D693" s="58" t="s">
        <v>1274</v>
      </c>
      <c r="E693" s="12"/>
      <c r="F693" s="48"/>
      <c r="G693" s="11">
        <v>2906</v>
      </c>
      <c r="H693" s="11"/>
      <c r="I693" s="4"/>
      <c r="J693" s="11"/>
      <c r="K693" s="4"/>
      <c r="L693" s="4"/>
      <c r="M693" s="4"/>
      <c r="N693" s="4"/>
      <c r="O693" s="4"/>
      <c r="P693" s="4"/>
      <c r="Q693" s="11" t="e">
        <f>MIN(J693,I693,H693,G693,F693,E693,#REF!,L693)</f>
        <v>#REF!</v>
      </c>
      <c r="R693" s="11" t="e">
        <f>Q693-#REF!</f>
        <v>#REF!</v>
      </c>
      <c r="S693" s="11" t="e">
        <f t="shared" si="51"/>
        <v>#REF!</v>
      </c>
      <c r="T693" s="11" t="e">
        <f>Q693</f>
        <v>#REF!</v>
      </c>
      <c r="U693" s="21" t="e">
        <f t="shared" si="49"/>
        <v>#REF!</v>
      </c>
      <c r="V693" s="12" t="s">
        <v>7</v>
      </c>
      <c r="W693" s="20">
        <f>COUNT(L693,M693,N693,F693,J693,I693,H693,G693,#REF!,E693,#REF!)</f>
        <v>1</v>
      </c>
      <c r="X693" s="22">
        <f t="shared" si="47"/>
        <v>2906</v>
      </c>
      <c r="Y693" s="22" t="e">
        <f>X693-#REF!</f>
        <v>#REF!</v>
      </c>
    </row>
    <row r="694" spans="1:25" s="20" customFormat="1" ht="30" x14ac:dyDescent="0.25">
      <c r="A694" s="13"/>
      <c r="B694" s="10" t="s">
        <v>299</v>
      </c>
      <c r="C694" s="36" t="s">
        <v>4</v>
      </c>
      <c r="D694" s="58" t="s">
        <v>1274</v>
      </c>
      <c r="E694" s="12"/>
      <c r="F694" s="48"/>
      <c r="G694" s="11">
        <v>2430</v>
      </c>
      <c r="H694" s="4"/>
      <c r="I694" s="4"/>
      <c r="J694" s="11">
        <v>2653.4576271186443</v>
      </c>
      <c r="K694" s="4"/>
      <c r="L694" s="4"/>
      <c r="M694" s="4"/>
      <c r="N694" s="4"/>
      <c r="O694" s="4"/>
      <c r="P694" s="4"/>
      <c r="Q694" s="11" t="e">
        <f>MIN(J694,I694,H694,G694,F694,E694,#REF!,L694)</f>
        <v>#REF!</v>
      </c>
      <c r="R694" s="11" t="e">
        <f>Q694-#REF!</f>
        <v>#REF!</v>
      </c>
      <c r="S694" s="11" t="e">
        <f t="shared" si="51"/>
        <v>#REF!</v>
      </c>
      <c r="T694" s="23">
        <f>G694</f>
        <v>2430</v>
      </c>
      <c r="U694" s="21" t="e">
        <f t="shared" si="49"/>
        <v>#REF!</v>
      </c>
      <c r="V694" s="12" t="s">
        <v>7</v>
      </c>
      <c r="W694" s="20">
        <f>COUNT(L694,M694,N694,F694,J694,I694,H694,G694,#REF!,E694,#REF!)</f>
        <v>2</v>
      </c>
      <c r="X694" s="22">
        <f t="shared" si="47"/>
        <v>2541.7288135593221</v>
      </c>
      <c r="Y694" s="22" t="e">
        <f>X694-#REF!</f>
        <v>#REF!</v>
      </c>
    </row>
    <row r="695" spans="1:25" s="20" customFormat="1" ht="30" x14ac:dyDescent="0.25">
      <c r="A695" s="13"/>
      <c r="B695" s="10" t="s">
        <v>300</v>
      </c>
      <c r="C695" s="36" t="s">
        <v>4</v>
      </c>
      <c r="D695" s="58" t="s">
        <v>1274</v>
      </c>
      <c r="E695" s="12"/>
      <c r="F695" s="48"/>
      <c r="G695" s="11"/>
      <c r="H695" s="4"/>
      <c r="I695" s="4"/>
      <c r="J695" s="11"/>
      <c r="K695" s="4"/>
      <c r="L695" s="4"/>
      <c r="M695" s="4"/>
      <c r="N695" s="4"/>
      <c r="O695" s="4"/>
      <c r="P695" s="4"/>
      <c r="Q695" s="11" t="e">
        <f>MIN(J695,I695,H695,G695,F695,E695,#REF!,L695)</f>
        <v>#REF!</v>
      </c>
      <c r="R695" s="11" t="e">
        <f>Q695-#REF!</f>
        <v>#REF!</v>
      </c>
      <c r="S695" s="11" t="e">
        <f t="shared" si="51"/>
        <v>#REF!</v>
      </c>
      <c r="T695" s="23" t="e">
        <f>Q695</f>
        <v>#REF!</v>
      </c>
      <c r="U695" s="21" t="e">
        <f t="shared" si="49"/>
        <v>#REF!</v>
      </c>
      <c r="V695" s="12" t="s">
        <v>6</v>
      </c>
      <c r="W695" s="20">
        <f>COUNT(L695,M695,N695,F695,J695,I695,H695,G695,#REF!,E695,#REF!)</f>
        <v>0</v>
      </c>
      <c r="X695" s="22" t="e">
        <f t="shared" si="47"/>
        <v>#DIV/0!</v>
      </c>
      <c r="Y695" s="22" t="e">
        <f>X695-#REF!</f>
        <v>#DIV/0!</v>
      </c>
    </row>
    <row r="696" spans="1:25" s="20" customFormat="1" ht="30" x14ac:dyDescent="0.25">
      <c r="A696" s="13"/>
      <c r="B696" s="10" t="s">
        <v>301</v>
      </c>
      <c r="C696" s="36" t="s">
        <v>4</v>
      </c>
      <c r="D696" s="58" t="s">
        <v>1274</v>
      </c>
      <c r="E696" s="12"/>
      <c r="F696" s="48"/>
      <c r="G696" s="11"/>
      <c r="H696" s="4"/>
      <c r="I696" s="4"/>
      <c r="J696" s="11"/>
      <c r="K696" s="4"/>
      <c r="L696" s="4"/>
      <c r="M696" s="4"/>
      <c r="N696" s="4"/>
      <c r="O696" s="4"/>
      <c r="P696" s="4"/>
      <c r="Q696" s="11" t="e">
        <f>MIN(J696,I696,H696,G696,F696,E696,#REF!,L696)</f>
        <v>#REF!</v>
      </c>
      <c r="R696" s="11" t="e">
        <f>Q696-#REF!</f>
        <v>#REF!</v>
      </c>
      <c r="S696" s="11" t="e">
        <f t="shared" si="51"/>
        <v>#REF!</v>
      </c>
      <c r="T696" s="23" t="e">
        <f>Q696</f>
        <v>#REF!</v>
      </c>
      <c r="U696" s="21" t="e">
        <f t="shared" si="49"/>
        <v>#REF!</v>
      </c>
      <c r="V696" s="12" t="s">
        <v>6</v>
      </c>
      <c r="W696" s="20">
        <f>COUNT(L696,M696,N696,F696,J696,I696,H696,G696,#REF!,E696,#REF!)</f>
        <v>0</v>
      </c>
      <c r="X696" s="22" t="e">
        <f t="shared" si="47"/>
        <v>#DIV/0!</v>
      </c>
      <c r="Y696" s="22" t="e">
        <f>X696-#REF!</f>
        <v>#DIV/0!</v>
      </c>
    </row>
    <row r="697" spans="1:25" s="20" customFormat="1" ht="30" x14ac:dyDescent="0.25">
      <c r="A697" s="13"/>
      <c r="B697" s="10" t="s">
        <v>302</v>
      </c>
      <c r="C697" s="36" t="s">
        <v>4</v>
      </c>
      <c r="D697" s="58" t="s">
        <v>1274</v>
      </c>
      <c r="E697" s="12"/>
      <c r="F697" s="48"/>
      <c r="G697" s="11"/>
      <c r="H697" s="4"/>
      <c r="I697" s="4"/>
      <c r="J697" s="11"/>
      <c r="K697" s="4"/>
      <c r="L697" s="4"/>
      <c r="M697" s="4"/>
      <c r="N697" s="4"/>
      <c r="O697" s="4"/>
      <c r="P697" s="4"/>
      <c r="Q697" s="11" t="e">
        <f>MIN(J697,I697,H697,G697,F697,E697,#REF!,L697)</f>
        <v>#REF!</v>
      </c>
      <c r="R697" s="11" t="e">
        <f>Q697-#REF!</f>
        <v>#REF!</v>
      </c>
      <c r="S697" s="11" t="e">
        <f t="shared" si="51"/>
        <v>#REF!</v>
      </c>
      <c r="T697" s="23" t="e">
        <f>Q697</f>
        <v>#REF!</v>
      </c>
      <c r="U697" s="21" t="e">
        <f t="shared" si="49"/>
        <v>#REF!</v>
      </c>
      <c r="V697" s="12" t="s">
        <v>6</v>
      </c>
      <c r="W697" s="20">
        <f>COUNT(L697,M697,N697,F697,J697,I697,H697,G697,#REF!,E697,#REF!)</f>
        <v>0</v>
      </c>
      <c r="X697" s="22" t="e">
        <f t="shared" si="47"/>
        <v>#DIV/0!</v>
      </c>
      <c r="Y697" s="22" t="e">
        <f>X697-#REF!</f>
        <v>#DIV/0!</v>
      </c>
    </row>
    <row r="698" spans="1:25" s="20" customFormat="1" ht="30" x14ac:dyDescent="0.25">
      <c r="A698" s="13"/>
      <c r="B698" s="10" t="s">
        <v>303</v>
      </c>
      <c r="C698" s="36" t="s">
        <v>4</v>
      </c>
      <c r="D698" s="58" t="s">
        <v>1274</v>
      </c>
      <c r="E698" s="12"/>
      <c r="F698" s="48"/>
      <c r="G698" s="11"/>
      <c r="H698" s="4"/>
      <c r="I698" s="4"/>
      <c r="J698" s="11"/>
      <c r="K698" s="4"/>
      <c r="L698" s="4"/>
      <c r="M698" s="4"/>
      <c r="N698" s="4"/>
      <c r="O698" s="4"/>
      <c r="P698" s="4"/>
      <c r="Q698" s="11" t="e">
        <f>MIN(J698,I698,H698,G698,F698,E698,#REF!,L698)</f>
        <v>#REF!</v>
      </c>
      <c r="R698" s="11" t="e">
        <f>Q698-#REF!</f>
        <v>#REF!</v>
      </c>
      <c r="S698" s="11" t="e">
        <f t="shared" si="51"/>
        <v>#REF!</v>
      </c>
      <c r="T698" s="23" t="e">
        <f>Q698</f>
        <v>#REF!</v>
      </c>
      <c r="U698" s="21" t="e">
        <f t="shared" si="49"/>
        <v>#REF!</v>
      </c>
      <c r="V698" s="12" t="s">
        <v>6</v>
      </c>
      <c r="W698" s="20">
        <f>COUNT(L698,M698,N698,F698,J698,I698,H698,G698,#REF!,E698,#REF!)</f>
        <v>0</v>
      </c>
      <c r="X698" s="22" t="e">
        <f t="shared" si="47"/>
        <v>#DIV/0!</v>
      </c>
      <c r="Y698" s="22" t="e">
        <f>X698-#REF!</f>
        <v>#DIV/0!</v>
      </c>
    </row>
    <row r="699" spans="1:25" s="20" customFormat="1" x14ac:dyDescent="0.25">
      <c r="A699" s="32" t="s">
        <v>53</v>
      </c>
      <c r="B699" s="33" t="s">
        <v>304</v>
      </c>
      <c r="C699" s="36"/>
      <c r="D699" s="58"/>
      <c r="E699" s="12"/>
      <c r="F699" s="48"/>
      <c r="G699" s="11"/>
      <c r="H699" s="4"/>
      <c r="I699" s="4"/>
      <c r="J699" s="11"/>
      <c r="K699" s="4"/>
      <c r="L699" s="4"/>
      <c r="M699" s="4"/>
      <c r="N699" s="4"/>
      <c r="O699" s="4"/>
      <c r="P699" s="4"/>
      <c r="Q699" s="11" t="e">
        <f>MIN(J699,I699,H699,G699,F699,E699,#REF!,L699)</f>
        <v>#REF!</v>
      </c>
      <c r="R699" s="11" t="e">
        <f>Q699-#REF!</f>
        <v>#REF!</v>
      </c>
      <c r="S699" s="11" t="e">
        <f t="shared" si="51"/>
        <v>#REF!</v>
      </c>
      <c r="T699" s="4"/>
      <c r="U699" s="21" t="e">
        <f t="shared" si="49"/>
        <v>#REF!</v>
      </c>
      <c r="V699" s="12" t="e">
        <f>T699-#REF!</f>
        <v>#REF!</v>
      </c>
      <c r="X699" s="22" t="e">
        <f t="shared" si="47"/>
        <v>#DIV/0!</v>
      </c>
      <c r="Y699" s="22" t="e">
        <f>X699-#REF!</f>
        <v>#DIV/0!</v>
      </c>
    </row>
    <row r="700" spans="1:25" s="20" customFormat="1" ht="30" x14ac:dyDescent="0.25">
      <c r="A700" s="13"/>
      <c r="B700" s="10" t="s">
        <v>305</v>
      </c>
      <c r="C700" s="36" t="s">
        <v>4</v>
      </c>
      <c r="D700" s="58" t="s">
        <v>1274</v>
      </c>
      <c r="E700" s="12"/>
      <c r="F700" s="48"/>
      <c r="G700" s="11"/>
      <c r="H700" s="4"/>
      <c r="I700" s="4"/>
      <c r="J700" s="11"/>
      <c r="K700" s="4"/>
      <c r="L700" s="4"/>
      <c r="M700" s="4"/>
      <c r="N700" s="4"/>
      <c r="O700" s="4"/>
      <c r="P700" s="4"/>
      <c r="Q700" s="11" t="e">
        <f>MIN(J700,I700,H700,G700,F700,E700,#REF!,L700)</f>
        <v>#REF!</v>
      </c>
      <c r="R700" s="11" t="e">
        <f>Q700-#REF!</f>
        <v>#REF!</v>
      </c>
      <c r="S700" s="11" t="e">
        <f t="shared" si="51"/>
        <v>#REF!</v>
      </c>
      <c r="T700" s="23" t="e">
        <f>Q700</f>
        <v>#REF!</v>
      </c>
      <c r="U700" s="21" t="e">
        <f t="shared" si="49"/>
        <v>#REF!</v>
      </c>
      <c r="V700" s="12" t="s">
        <v>6</v>
      </c>
      <c r="W700" s="20">
        <f>COUNT(L700,M700,N700,F700,J700,I700,H700,G700,#REF!,E700,#REF!)</f>
        <v>0</v>
      </c>
      <c r="X700" s="22" t="e">
        <f t="shared" si="47"/>
        <v>#DIV/0!</v>
      </c>
      <c r="Y700" s="22" t="e">
        <f>X700-#REF!</f>
        <v>#DIV/0!</v>
      </c>
    </row>
    <row r="701" spans="1:25" s="20" customFormat="1" ht="30" x14ac:dyDescent="0.25">
      <c r="A701" s="13"/>
      <c r="B701" s="10" t="s">
        <v>306</v>
      </c>
      <c r="C701" s="36" t="s">
        <v>4</v>
      </c>
      <c r="D701" s="58" t="s">
        <v>1274</v>
      </c>
      <c r="E701" s="12"/>
      <c r="F701" s="48"/>
      <c r="G701" s="11"/>
      <c r="H701" s="11">
        <v>672.03389830508479</v>
      </c>
      <c r="I701" s="4"/>
      <c r="J701" s="11"/>
      <c r="K701" s="4"/>
      <c r="L701" s="4"/>
      <c r="M701" s="4"/>
      <c r="N701" s="4"/>
      <c r="O701" s="4"/>
      <c r="P701" s="4"/>
      <c r="Q701" s="11" t="e">
        <f>MIN(J701,I701,H701,G701,F701,E701,#REF!,L701)</f>
        <v>#REF!</v>
      </c>
      <c r="R701" s="11" t="e">
        <f>Q701-#REF!</f>
        <v>#REF!</v>
      </c>
      <c r="S701" s="11" t="e">
        <f t="shared" si="51"/>
        <v>#REF!</v>
      </c>
      <c r="T701" s="23" t="e">
        <f>Q701</f>
        <v>#REF!</v>
      </c>
      <c r="U701" s="21" t="e">
        <f t="shared" si="49"/>
        <v>#REF!</v>
      </c>
      <c r="V701" s="12" t="s">
        <v>25</v>
      </c>
      <c r="W701" s="20">
        <f>COUNT(L701,M701,N701,F701,J701,I701,H701,G701,#REF!,E701,#REF!)</f>
        <v>1</v>
      </c>
      <c r="X701" s="22">
        <f t="shared" si="47"/>
        <v>672.03389830508479</v>
      </c>
      <c r="Y701" s="22" t="e">
        <f>X701-#REF!</f>
        <v>#REF!</v>
      </c>
    </row>
    <row r="702" spans="1:25" s="20" customFormat="1" ht="30" x14ac:dyDescent="0.25">
      <c r="A702" s="13"/>
      <c r="B702" s="10" t="s">
        <v>307</v>
      </c>
      <c r="C702" s="36" t="s">
        <v>12</v>
      </c>
      <c r="D702" s="58" t="s">
        <v>1274</v>
      </c>
      <c r="E702" s="12"/>
      <c r="F702" s="48"/>
      <c r="G702" s="11">
        <v>464</v>
      </c>
      <c r="H702" s="11"/>
      <c r="I702" s="4"/>
      <c r="J702" s="11">
        <v>417.66949152542378</v>
      </c>
      <c r="K702" s="4"/>
      <c r="L702" s="4"/>
      <c r="M702" s="4"/>
      <c r="N702" s="4"/>
      <c r="O702" s="4"/>
      <c r="P702" s="4"/>
      <c r="Q702" s="11" t="e">
        <f>MIN(J702,I702,H702,G702,F702,E702,#REF!,L702)</f>
        <v>#REF!</v>
      </c>
      <c r="R702" s="11" t="e">
        <f>Q702-#REF!</f>
        <v>#REF!</v>
      </c>
      <c r="S702" s="11" t="e">
        <f t="shared" si="51"/>
        <v>#REF!</v>
      </c>
      <c r="T702" s="11" t="e">
        <f>#REF!</f>
        <v>#REF!</v>
      </c>
      <c r="U702" s="21" t="e">
        <f t="shared" si="49"/>
        <v>#REF!</v>
      </c>
      <c r="V702" s="12" t="s">
        <v>6</v>
      </c>
      <c r="W702" s="20">
        <f>COUNT(L702,M702,N702,F702,J702,I702,H702,G702,#REF!,E702,#REF!)</f>
        <v>2</v>
      </c>
      <c r="X702" s="22">
        <f t="shared" si="47"/>
        <v>440.83474576271192</v>
      </c>
      <c r="Y702" s="22" t="e">
        <f>X702-#REF!</f>
        <v>#REF!</v>
      </c>
    </row>
    <row r="703" spans="1:25" s="20" customFormat="1" ht="30" x14ac:dyDescent="0.25">
      <c r="A703" s="13"/>
      <c r="B703" s="10" t="s">
        <v>308</v>
      </c>
      <c r="C703" s="36" t="s">
        <v>12</v>
      </c>
      <c r="D703" s="58" t="s">
        <v>1274</v>
      </c>
      <c r="E703" s="12"/>
      <c r="F703" s="48"/>
      <c r="G703" s="11">
        <v>664</v>
      </c>
      <c r="H703" s="4"/>
      <c r="I703" s="4"/>
      <c r="J703" s="11"/>
      <c r="K703" s="4"/>
      <c r="L703" s="4"/>
      <c r="M703" s="4"/>
      <c r="N703" s="4"/>
      <c r="O703" s="4"/>
      <c r="P703" s="4"/>
      <c r="Q703" s="11" t="e">
        <f>MIN(J703,I703,H703,G703,F703,E703,#REF!,L703)</f>
        <v>#REF!</v>
      </c>
      <c r="R703" s="11" t="e">
        <f>Q703-#REF!</f>
        <v>#REF!</v>
      </c>
      <c r="S703" s="11" t="e">
        <f t="shared" si="51"/>
        <v>#REF!</v>
      </c>
      <c r="T703" s="23" t="e">
        <f>Q703</f>
        <v>#REF!</v>
      </c>
      <c r="U703" s="21" t="e">
        <f t="shared" si="49"/>
        <v>#REF!</v>
      </c>
      <c r="V703" s="12" t="s">
        <v>6</v>
      </c>
      <c r="W703" s="20">
        <f>COUNT(L703,M703,N703,F703,J703,I703,H703,G703,#REF!,E703,#REF!)</f>
        <v>1</v>
      </c>
      <c r="X703" s="22">
        <f t="shared" si="47"/>
        <v>664</v>
      </c>
      <c r="Y703" s="22" t="e">
        <f>X703-#REF!</f>
        <v>#REF!</v>
      </c>
    </row>
    <row r="704" spans="1:25" s="20" customFormat="1" ht="30" x14ac:dyDescent="0.25">
      <c r="A704" s="13"/>
      <c r="B704" s="10" t="s">
        <v>309</v>
      </c>
      <c r="C704" s="36" t="s">
        <v>12</v>
      </c>
      <c r="D704" s="58" t="s">
        <v>1274</v>
      </c>
      <c r="E704" s="12"/>
      <c r="F704" s="48"/>
      <c r="G704" s="11"/>
      <c r="H704" s="4"/>
      <c r="I704" s="4"/>
      <c r="J704" s="11"/>
      <c r="K704" s="4"/>
      <c r="L704" s="4"/>
      <c r="M704" s="4"/>
      <c r="N704" s="4"/>
      <c r="O704" s="4"/>
      <c r="P704" s="4"/>
      <c r="Q704" s="11" t="e">
        <f>MIN(J704,I704,H704,G704,F704,E704,#REF!,L704)</f>
        <v>#REF!</v>
      </c>
      <c r="R704" s="11" t="e">
        <f>Q704-#REF!</f>
        <v>#REF!</v>
      </c>
      <c r="S704" s="11" t="e">
        <f t="shared" si="51"/>
        <v>#REF!</v>
      </c>
      <c r="T704" s="23" t="e">
        <f>Q704</f>
        <v>#REF!</v>
      </c>
      <c r="U704" s="21" t="e">
        <f t="shared" si="49"/>
        <v>#REF!</v>
      </c>
      <c r="V704" s="12" t="s">
        <v>6</v>
      </c>
      <c r="W704" s="20">
        <f>COUNT(L704,M704,N704,F704,J704,I704,H704,G704,#REF!,E704,#REF!)</f>
        <v>0</v>
      </c>
      <c r="X704" s="22" t="e">
        <f t="shared" si="47"/>
        <v>#DIV/0!</v>
      </c>
      <c r="Y704" s="22" t="e">
        <f>X704-#REF!</f>
        <v>#DIV/0!</v>
      </c>
    </row>
    <row r="705" spans="1:25" s="20" customFormat="1" ht="30" x14ac:dyDescent="0.25">
      <c r="A705" s="13"/>
      <c r="B705" s="10" t="s">
        <v>310</v>
      </c>
      <c r="C705" s="36" t="s">
        <v>4</v>
      </c>
      <c r="D705" s="58" t="s">
        <v>1274</v>
      </c>
      <c r="E705" s="12"/>
      <c r="F705" s="48"/>
      <c r="G705" s="11">
        <v>32</v>
      </c>
      <c r="H705" s="11"/>
      <c r="I705" s="4"/>
      <c r="J705" s="11">
        <v>50.194915254237287</v>
      </c>
      <c r="K705" s="4"/>
      <c r="L705" s="4"/>
      <c r="M705" s="4"/>
      <c r="N705" s="4"/>
      <c r="O705" s="4"/>
      <c r="P705" s="4"/>
      <c r="Q705" s="11" t="e">
        <f>MIN(J705,I705,H705,G705,F705,E705,#REF!,L705)</f>
        <v>#REF!</v>
      </c>
      <c r="R705" s="11" t="e">
        <f>Q705-#REF!</f>
        <v>#REF!</v>
      </c>
      <c r="S705" s="11" t="e">
        <f t="shared" si="51"/>
        <v>#REF!</v>
      </c>
      <c r="T705" s="4">
        <v>32</v>
      </c>
      <c r="U705" s="21" t="e">
        <f t="shared" si="49"/>
        <v>#REF!</v>
      </c>
      <c r="V705" s="12" t="s">
        <v>7</v>
      </c>
      <c r="W705" s="20">
        <f>COUNT(L705,M705,N705,F705,J705,I705,H705,G705,#REF!,E705,#REF!)</f>
        <v>2</v>
      </c>
      <c r="X705" s="22">
        <f t="shared" si="47"/>
        <v>41.097457627118644</v>
      </c>
      <c r="Y705" s="22" t="e">
        <f>X705-#REF!</f>
        <v>#REF!</v>
      </c>
    </row>
    <row r="706" spans="1:25" s="20" customFormat="1" ht="30" x14ac:dyDescent="0.25">
      <c r="A706" s="13"/>
      <c r="B706" s="10" t="s">
        <v>311</v>
      </c>
      <c r="C706" s="36" t="s">
        <v>4</v>
      </c>
      <c r="D706" s="58" t="s">
        <v>1274</v>
      </c>
      <c r="E706" s="12"/>
      <c r="F706" s="48"/>
      <c r="G706" s="11"/>
      <c r="H706" s="4"/>
      <c r="I706" s="4"/>
      <c r="J706" s="11"/>
      <c r="K706" s="4"/>
      <c r="L706" s="4"/>
      <c r="M706" s="4"/>
      <c r="N706" s="4"/>
      <c r="O706" s="4"/>
      <c r="P706" s="4"/>
      <c r="Q706" s="11" t="e">
        <f>MIN(J706,I706,H706,G706,F706,E706,#REF!,L706)</f>
        <v>#REF!</v>
      </c>
      <c r="R706" s="11" t="e">
        <f>Q706-#REF!</f>
        <v>#REF!</v>
      </c>
      <c r="S706" s="11" t="e">
        <f t="shared" si="51"/>
        <v>#REF!</v>
      </c>
      <c r="T706" s="23" t="e">
        <f>Q706</f>
        <v>#REF!</v>
      </c>
      <c r="U706" s="21" t="e">
        <f t="shared" si="49"/>
        <v>#REF!</v>
      </c>
      <c r="V706" s="12" t="s">
        <v>6</v>
      </c>
      <c r="W706" s="20">
        <f>COUNT(L706,M706,N706,F706,J706,I706,H706,G706,#REF!,E706,#REF!)</f>
        <v>0</v>
      </c>
      <c r="X706" s="22" t="e">
        <f t="shared" si="47"/>
        <v>#DIV/0!</v>
      </c>
      <c r="Y706" s="22" t="e">
        <f>X706-#REF!</f>
        <v>#DIV/0!</v>
      </c>
    </row>
    <row r="707" spans="1:25" s="20" customFormat="1" ht="30" x14ac:dyDescent="0.25">
      <c r="A707" s="13"/>
      <c r="B707" s="10" t="s">
        <v>312</v>
      </c>
      <c r="C707" s="36" t="s">
        <v>4</v>
      </c>
      <c r="D707" s="58" t="s">
        <v>1274</v>
      </c>
      <c r="E707" s="12"/>
      <c r="F707" s="48"/>
      <c r="G707" s="11">
        <v>108</v>
      </c>
      <c r="H707" s="4"/>
      <c r="I707" s="4"/>
      <c r="J707" s="11">
        <v>116.94915254237289</v>
      </c>
      <c r="K707" s="4"/>
      <c r="L707" s="4"/>
      <c r="M707" s="4"/>
      <c r="N707" s="4"/>
      <c r="O707" s="4"/>
      <c r="P707" s="4"/>
      <c r="Q707" s="11" t="e">
        <f>MIN(J707,I707,H707,G707,F707,E707,#REF!,L707)</f>
        <v>#REF!</v>
      </c>
      <c r="R707" s="11" t="e">
        <f>Q707-#REF!</f>
        <v>#REF!</v>
      </c>
      <c r="S707" s="11" t="e">
        <f t="shared" si="51"/>
        <v>#REF!</v>
      </c>
      <c r="T707" s="23" t="e">
        <f>Q707</f>
        <v>#REF!</v>
      </c>
      <c r="U707" s="21" t="e">
        <f t="shared" si="49"/>
        <v>#REF!</v>
      </c>
      <c r="V707" s="12" t="s">
        <v>7</v>
      </c>
      <c r="W707" s="20">
        <f>COUNT(L707,M707,N707,F707,J707,I707,H707,G707,#REF!,E707,#REF!)</f>
        <v>2</v>
      </c>
      <c r="X707" s="22">
        <f t="shared" si="47"/>
        <v>112.47457627118644</v>
      </c>
      <c r="Y707" s="22" t="e">
        <f>X707-#REF!</f>
        <v>#REF!</v>
      </c>
    </row>
    <row r="708" spans="1:25" s="20" customFormat="1" ht="30" x14ac:dyDescent="0.25">
      <c r="A708" s="13"/>
      <c r="B708" s="10" t="s">
        <v>313</v>
      </c>
      <c r="C708" s="36" t="s">
        <v>4</v>
      </c>
      <c r="D708" s="58" t="s">
        <v>1274</v>
      </c>
      <c r="E708" s="12"/>
      <c r="F708" s="48"/>
      <c r="G708" s="11"/>
      <c r="H708" s="11"/>
      <c r="I708" s="4"/>
      <c r="J708" s="11"/>
      <c r="K708" s="4"/>
      <c r="L708" s="4"/>
      <c r="M708" s="4"/>
      <c r="N708" s="4"/>
      <c r="O708" s="4"/>
      <c r="P708" s="4"/>
      <c r="Q708" s="11" t="e">
        <f>MIN(J708,I708,H708,G708,F708,E708,#REF!,L708)</f>
        <v>#REF!</v>
      </c>
      <c r="R708" s="11" t="e">
        <f>Q708-#REF!</f>
        <v>#REF!</v>
      </c>
      <c r="S708" s="11" t="e">
        <f t="shared" si="51"/>
        <v>#REF!</v>
      </c>
      <c r="T708" s="4">
        <v>32.32</v>
      </c>
      <c r="U708" s="21" t="e">
        <f t="shared" si="49"/>
        <v>#REF!</v>
      </c>
      <c r="V708" s="12" t="s">
        <v>6</v>
      </c>
      <c r="W708" s="20">
        <f>COUNT(L708,M708,N708,F708,J708,I708,H708,G708,#REF!,E708,#REF!)</f>
        <v>0</v>
      </c>
      <c r="X708" s="22" t="e">
        <f t="shared" si="47"/>
        <v>#DIV/0!</v>
      </c>
      <c r="Y708" s="22" t="e">
        <f>X708-#REF!</f>
        <v>#DIV/0!</v>
      </c>
    </row>
    <row r="709" spans="1:25" s="20" customFormat="1" ht="30" x14ac:dyDescent="0.25">
      <c r="A709" s="13"/>
      <c r="B709" s="10" t="s">
        <v>314</v>
      </c>
      <c r="C709" s="36" t="s">
        <v>4</v>
      </c>
      <c r="D709" s="58" t="s">
        <v>1274</v>
      </c>
      <c r="E709" s="12"/>
      <c r="F709" s="48"/>
      <c r="G709" s="11">
        <v>392</v>
      </c>
      <c r="H709" s="4"/>
      <c r="I709" s="15">
        <v>462.92372881355936</v>
      </c>
      <c r="J709" s="11">
        <v>431.23728813559325</v>
      </c>
      <c r="K709" s="4"/>
      <c r="L709" s="4"/>
      <c r="M709" s="4"/>
      <c r="N709" s="4"/>
      <c r="O709" s="4"/>
      <c r="P709" s="4"/>
      <c r="Q709" s="11" t="e">
        <f>MIN(J709,I709,H709,G709,F709,E709,#REF!,L709)</f>
        <v>#REF!</v>
      </c>
      <c r="R709" s="11" t="e">
        <f>Q709-#REF!</f>
        <v>#REF!</v>
      </c>
      <c r="S709" s="11" t="e">
        <f t="shared" si="51"/>
        <v>#REF!</v>
      </c>
      <c r="T709" s="23" t="e">
        <f>Q709</f>
        <v>#REF!</v>
      </c>
      <c r="U709" s="21" t="e">
        <f t="shared" si="49"/>
        <v>#REF!</v>
      </c>
      <c r="V709" s="12" t="s">
        <v>6</v>
      </c>
      <c r="W709" s="20">
        <f>COUNT(L709,M709,N709,F709,J709,I709,H709,G709,#REF!,E709,#REF!)</f>
        <v>3</v>
      </c>
      <c r="X709" s="22">
        <f t="shared" ref="X709:X772" si="56">AVERAGE(N709,M709,L709,K709,J709,I709,H709,G709,F709)</f>
        <v>428.72033898305085</v>
      </c>
      <c r="Y709" s="22" t="e">
        <f>X709-#REF!</f>
        <v>#REF!</v>
      </c>
    </row>
    <row r="710" spans="1:25" s="20" customFormat="1" ht="30" x14ac:dyDescent="0.25">
      <c r="A710" s="13"/>
      <c r="B710" s="10" t="s">
        <v>315</v>
      </c>
      <c r="C710" s="36" t="s">
        <v>4</v>
      </c>
      <c r="D710" s="58" t="s">
        <v>1274</v>
      </c>
      <c r="E710" s="12"/>
      <c r="F710" s="48"/>
      <c r="G710" s="11"/>
      <c r="H710" s="4"/>
      <c r="I710" s="4"/>
      <c r="J710" s="11"/>
      <c r="K710" s="4"/>
      <c r="L710" s="4"/>
      <c r="M710" s="4"/>
      <c r="N710" s="4"/>
      <c r="O710" s="4"/>
      <c r="P710" s="4"/>
      <c r="Q710" s="11" t="e">
        <f>MIN(J710,I710,H710,G710,F710,E710,#REF!,L710)</f>
        <v>#REF!</v>
      </c>
      <c r="R710" s="11" t="e">
        <f>Q710-#REF!</f>
        <v>#REF!</v>
      </c>
      <c r="S710" s="11" t="e">
        <f t="shared" si="51"/>
        <v>#REF!</v>
      </c>
      <c r="T710" s="23" t="e">
        <f>Q710</f>
        <v>#REF!</v>
      </c>
      <c r="U710" s="21" t="e">
        <f t="shared" si="49"/>
        <v>#REF!</v>
      </c>
      <c r="V710" s="12" t="s">
        <v>6</v>
      </c>
      <c r="W710" s="20">
        <f>COUNT(L710,M710,N710,F710,J710,I710,H710,G710,#REF!,E710,#REF!)</f>
        <v>0</v>
      </c>
      <c r="X710" s="22" t="e">
        <f t="shared" si="56"/>
        <v>#DIV/0!</v>
      </c>
      <c r="Y710" s="22" t="e">
        <f>X710-#REF!</f>
        <v>#DIV/0!</v>
      </c>
    </row>
    <row r="711" spans="1:25" s="20" customFormat="1" ht="30" x14ac:dyDescent="0.25">
      <c r="A711" s="13"/>
      <c r="B711" s="10" t="s">
        <v>316</v>
      </c>
      <c r="C711" s="36" t="s">
        <v>4</v>
      </c>
      <c r="D711" s="58" t="s">
        <v>1274</v>
      </c>
      <c r="E711" s="12"/>
      <c r="F711" s="48"/>
      <c r="G711" s="11">
        <v>183</v>
      </c>
      <c r="H711" s="11"/>
      <c r="I711" s="15"/>
      <c r="J711" s="11">
        <v>200.76271186440678</v>
      </c>
      <c r="K711" s="4"/>
      <c r="L711" s="4"/>
      <c r="M711" s="4"/>
      <c r="N711" s="4"/>
      <c r="O711" s="4"/>
      <c r="P711" s="4"/>
      <c r="Q711" s="11" t="e">
        <f>MIN(J711,I711,H711,G711,F711,E711,#REF!,L711)</f>
        <v>#REF!</v>
      </c>
      <c r="R711" s="11" t="e">
        <f>Q711-#REF!</f>
        <v>#REF!</v>
      </c>
      <c r="S711" s="11" t="e">
        <f t="shared" si="51"/>
        <v>#REF!</v>
      </c>
      <c r="T711" s="4">
        <v>200.41</v>
      </c>
      <c r="U711" s="21" t="e">
        <f t="shared" si="49"/>
        <v>#REF!</v>
      </c>
      <c r="V711" s="12" t="s">
        <v>6</v>
      </c>
      <c r="W711" s="20">
        <f>COUNT(L711,M711,N711,F711,J711,I711,H711,G711,#REF!,E711,#REF!)</f>
        <v>2</v>
      </c>
      <c r="X711" s="22">
        <f t="shared" si="56"/>
        <v>191.88135593220341</v>
      </c>
      <c r="Y711" s="22" t="e">
        <f>X711-#REF!</f>
        <v>#REF!</v>
      </c>
    </row>
    <row r="712" spans="1:25" s="20" customFormat="1" ht="30" x14ac:dyDescent="0.25">
      <c r="A712" s="13"/>
      <c r="B712" s="10" t="s">
        <v>317</v>
      </c>
      <c r="C712" s="36" t="s">
        <v>4</v>
      </c>
      <c r="D712" s="58" t="s">
        <v>1274</v>
      </c>
      <c r="E712" s="12"/>
      <c r="F712" s="48"/>
      <c r="G712" s="11"/>
      <c r="H712" s="4"/>
      <c r="I712" s="4"/>
      <c r="J712" s="11"/>
      <c r="K712" s="4"/>
      <c r="L712" s="4"/>
      <c r="M712" s="4"/>
      <c r="N712" s="4"/>
      <c r="O712" s="4"/>
      <c r="P712" s="4"/>
      <c r="Q712" s="11" t="e">
        <f>MIN(J712,I712,H712,G712,F712,E712,#REF!,L712)</f>
        <v>#REF!</v>
      </c>
      <c r="R712" s="11" t="e">
        <f>Q712-#REF!</f>
        <v>#REF!</v>
      </c>
      <c r="S712" s="11" t="e">
        <f t="shared" si="51"/>
        <v>#REF!</v>
      </c>
      <c r="T712" s="23" t="e">
        <f t="shared" ref="T712:T721" si="57">Q712</f>
        <v>#REF!</v>
      </c>
      <c r="U712" s="21" t="e">
        <f t="shared" si="49"/>
        <v>#REF!</v>
      </c>
      <c r="V712" s="12" t="s">
        <v>6</v>
      </c>
      <c r="W712" s="20">
        <f>COUNT(L712,M712,N712,F712,J712,I712,H712,G712,#REF!,E712,#REF!)</f>
        <v>0</v>
      </c>
      <c r="X712" s="22" t="e">
        <f t="shared" si="56"/>
        <v>#DIV/0!</v>
      </c>
      <c r="Y712" s="22" t="e">
        <f>X712-#REF!</f>
        <v>#DIV/0!</v>
      </c>
    </row>
    <row r="713" spans="1:25" s="20" customFormat="1" ht="30" x14ac:dyDescent="0.25">
      <c r="A713" s="13"/>
      <c r="B713" s="10" t="s">
        <v>318</v>
      </c>
      <c r="C713" s="36" t="s">
        <v>4</v>
      </c>
      <c r="D713" s="58" t="s">
        <v>1274</v>
      </c>
      <c r="E713" s="12"/>
      <c r="F713" s="48"/>
      <c r="G713" s="11"/>
      <c r="H713" s="4"/>
      <c r="I713" s="4"/>
      <c r="J713" s="11"/>
      <c r="K713" s="4"/>
      <c r="L713" s="4"/>
      <c r="M713" s="4"/>
      <c r="N713" s="4"/>
      <c r="O713" s="4"/>
      <c r="P713" s="4"/>
      <c r="Q713" s="11" t="e">
        <f>MIN(J713,I713,H713,G713,F713,E713,#REF!,L713)</f>
        <v>#REF!</v>
      </c>
      <c r="R713" s="11" t="e">
        <f>Q713-#REF!</f>
        <v>#REF!</v>
      </c>
      <c r="S713" s="11" t="e">
        <f t="shared" si="51"/>
        <v>#REF!</v>
      </c>
      <c r="T713" s="23" t="e">
        <f t="shared" si="57"/>
        <v>#REF!</v>
      </c>
      <c r="U713" s="21" t="e">
        <f t="shared" si="49"/>
        <v>#REF!</v>
      </c>
      <c r="V713" s="12" t="s">
        <v>6</v>
      </c>
      <c r="W713" s="20">
        <f>COUNT(L713,M713,N713,F713,J713,I713,H713,G713,#REF!,E713,#REF!)</f>
        <v>0</v>
      </c>
      <c r="X713" s="22" t="e">
        <f t="shared" si="56"/>
        <v>#DIV/0!</v>
      </c>
      <c r="Y713" s="22" t="e">
        <f>X713-#REF!</f>
        <v>#DIV/0!</v>
      </c>
    </row>
    <row r="714" spans="1:25" s="20" customFormat="1" ht="30" x14ac:dyDescent="0.25">
      <c r="A714" s="13"/>
      <c r="B714" s="10" t="s">
        <v>319</v>
      </c>
      <c r="C714" s="36" t="s">
        <v>4</v>
      </c>
      <c r="D714" s="58" t="s">
        <v>1274</v>
      </c>
      <c r="E714" s="12"/>
      <c r="F714" s="48"/>
      <c r="G714" s="11">
        <v>2430</v>
      </c>
      <c r="H714" s="4"/>
      <c r="I714" s="4"/>
      <c r="J714" s="11">
        <v>2653.4576271186443</v>
      </c>
      <c r="K714" s="4"/>
      <c r="L714" s="4"/>
      <c r="M714" s="4"/>
      <c r="N714" s="4"/>
      <c r="O714" s="4"/>
      <c r="P714" s="4"/>
      <c r="Q714" s="11" t="e">
        <f>MIN(J714,I714,H714,G714,F714,E714,#REF!,L714)</f>
        <v>#REF!</v>
      </c>
      <c r="R714" s="11" t="e">
        <f>Q714-#REF!</f>
        <v>#REF!</v>
      </c>
      <c r="S714" s="11" t="e">
        <f t="shared" si="51"/>
        <v>#REF!</v>
      </c>
      <c r="T714" s="23" t="e">
        <f t="shared" si="57"/>
        <v>#REF!</v>
      </c>
      <c r="U714" s="21" t="e">
        <f t="shared" si="49"/>
        <v>#REF!</v>
      </c>
      <c r="V714" s="12" t="s">
        <v>6</v>
      </c>
      <c r="W714" s="20">
        <f>COUNT(L714,M714,N714,F714,J714,I714,H714,G714,#REF!,E714,#REF!)</f>
        <v>2</v>
      </c>
      <c r="X714" s="22">
        <f t="shared" si="56"/>
        <v>2541.7288135593221</v>
      </c>
      <c r="Y714" s="22" t="e">
        <f>X714-#REF!</f>
        <v>#REF!</v>
      </c>
    </row>
    <row r="715" spans="1:25" s="20" customFormat="1" ht="30" x14ac:dyDescent="0.25">
      <c r="A715" s="13"/>
      <c r="B715" s="10" t="s">
        <v>320</v>
      </c>
      <c r="C715" s="36" t="s">
        <v>4</v>
      </c>
      <c r="D715" s="58" t="s">
        <v>1274</v>
      </c>
      <c r="E715" s="12"/>
      <c r="F715" s="48"/>
      <c r="G715" s="11"/>
      <c r="H715" s="4"/>
      <c r="I715" s="4"/>
      <c r="J715" s="11"/>
      <c r="K715" s="4"/>
      <c r="L715" s="4"/>
      <c r="M715" s="4"/>
      <c r="N715" s="4"/>
      <c r="O715" s="4"/>
      <c r="P715" s="4"/>
      <c r="Q715" s="11" t="e">
        <f>MIN(J715,I715,H715,G715,F715,E715,#REF!,L715)</f>
        <v>#REF!</v>
      </c>
      <c r="R715" s="11" t="e">
        <f>Q715-#REF!</f>
        <v>#REF!</v>
      </c>
      <c r="S715" s="11" t="e">
        <f t="shared" si="51"/>
        <v>#REF!</v>
      </c>
      <c r="T715" s="23" t="e">
        <f t="shared" si="57"/>
        <v>#REF!</v>
      </c>
      <c r="U715" s="21" t="e">
        <f t="shared" si="49"/>
        <v>#REF!</v>
      </c>
      <c r="V715" s="12" t="s">
        <v>6</v>
      </c>
      <c r="W715" s="20">
        <f>COUNT(L715,M715,N715,F715,J715,I715,H715,G715,#REF!,E715,#REF!)</f>
        <v>0</v>
      </c>
      <c r="X715" s="22" t="e">
        <f t="shared" si="56"/>
        <v>#DIV/0!</v>
      </c>
      <c r="Y715" s="22" t="e">
        <f>X715-#REF!</f>
        <v>#DIV/0!</v>
      </c>
    </row>
    <row r="716" spans="1:25" s="20" customFormat="1" ht="30" x14ac:dyDescent="0.25">
      <c r="A716" s="13"/>
      <c r="B716" s="10" t="s">
        <v>321</v>
      </c>
      <c r="C716" s="36" t="s">
        <v>4</v>
      </c>
      <c r="D716" s="58" t="s">
        <v>1274</v>
      </c>
      <c r="E716" s="12"/>
      <c r="F716" s="48"/>
      <c r="G716" s="11"/>
      <c r="H716" s="4"/>
      <c r="I716" s="4"/>
      <c r="J716" s="11"/>
      <c r="K716" s="4"/>
      <c r="L716" s="4"/>
      <c r="M716" s="4"/>
      <c r="N716" s="4"/>
      <c r="O716" s="4"/>
      <c r="P716" s="4"/>
      <c r="Q716" s="11" t="e">
        <f>MIN(J716,I716,H716,G716,F716,E716,#REF!,L716)</f>
        <v>#REF!</v>
      </c>
      <c r="R716" s="11" t="e">
        <f>Q716-#REF!</f>
        <v>#REF!</v>
      </c>
      <c r="S716" s="11" t="e">
        <f t="shared" si="51"/>
        <v>#REF!</v>
      </c>
      <c r="T716" s="23" t="e">
        <f t="shared" si="57"/>
        <v>#REF!</v>
      </c>
      <c r="U716" s="21" t="e">
        <f t="shared" si="49"/>
        <v>#REF!</v>
      </c>
      <c r="V716" s="12" t="s">
        <v>6</v>
      </c>
      <c r="W716" s="20">
        <f>COUNT(L716,M716,N716,F716,J716,I716,H716,G716,#REF!,E716,#REF!)</f>
        <v>0</v>
      </c>
      <c r="X716" s="22" t="e">
        <f t="shared" si="56"/>
        <v>#DIV/0!</v>
      </c>
      <c r="Y716" s="22" t="e">
        <f>X716-#REF!</f>
        <v>#DIV/0!</v>
      </c>
    </row>
    <row r="717" spans="1:25" s="20" customFormat="1" ht="30" x14ac:dyDescent="0.25">
      <c r="A717" s="13"/>
      <c r="B717" s="10" t="s">
        <v>322</v>
      </c>
      <c r="C717" s="36" t="s">
        <v>4</v>
      </c>
      <c r="D717" s="58" t="s">
        <v>1274</v>
      </c>
      <c r="E717" s="12"/>
      <c r="F717" s="48"/>
      <c r="G717" s="11">
        <v>1163</v>
      </c>
      <c r="H717" s="4"/>
      <c r="I717" s="15">
        <v>847.88135593220341</v>
      </c>
      <c r="J717" s="11">
        <v>1280.4152542372883</v>
      </c>
      <c r="K717" s="4"/>
      <c r="L717" s="4"/>
      <c r="M717" s="4"/>
      <c r="N717" s="4"/>
      <c r="O717" s="4"/>
      <c r="P717" s="4"/>
      <c r="Q717" s="11" t="e">
        <f>MIN(J717,I717,H717,G717,F717,E717,#REF!,L717)</f>
        <v>#REF!</v>
      </c>
      <c r="R717" s="11" t="e">
        <f>Q717-#REF!</f>
        <v>#REF!</v>
      </c>
      <c r="S717" s="11" t="e">
        <f t="shared" si="51"/>
        <v>#REF!</v>
      </c>
      <c r="T717" s="23" t="e">
        <f t="shared" si="57"/>
        <v>#REF!</v>
      </c>
      <c r="U717" s="21" t="e">
        <f t="shared" si="49"/>
        <v>#REF!</v>
      </c>
      <c r="V717" s="12" t="s">
        <v>6</v>
      </c>
      <c r="W717" s="20">
        <f>COUNT(L717,M717,N717,F717,J717,I717,H717,G717,#REF!,E717,#REF!)</f>
        <v>3</v>
      </c>
      <c r="X717" s="22">
        <f t="shared" si="56"/>
        <v>1097.0988700564974</v>
      </c>
      <c r="Y717" s="22" t="e">
        <f>X717-#REF!</f>
        <v>#REF!</v>
      </c>
    </row>
    <row r="718" spans="1:25" s="20" customFormat="1" ht="30" x14ac:dyDescent="0.25">
      <c r="A718" s="13"/>
      <c r="B718" s="10" t="s">
        <v>323</v>
      </c>
      <c r="C718" s="36" t="s">
        <v>4</v>
      </c>
      <c r="D718" s="58" t="s">
        <v>1274</v>
      </c>
      <c r="E718" s="12"/>
      <c r="F718" s="48"/>
      <c r="G718" s="11"/>
      <c r="H718" s="4"/>
      <c r="I718" s="4"/>
      <c r="J718" s="11"/>
      <c r="K718" s="4"/>
      <c r="L718" s="4"/>
      <c r="M718" s="4"/>
      <c r="N718" s="4"/>
      <c r="O718" s="4"/>
      <c r="P718" s="4"/>
      <c r="Q718" s="11" t="e">
        <f>MIN(J718,I718,H718,G718,F718,E718,#REF!,L718)</f>
        <v>#REF!</v>
      </c>
      <c r="R718" s="11" t="e">
        <f>Q718-#REF!</f>
        <v>#REF!</v>
      </c>
      <c r="S718" s="11" t="e">
        <f t="shared" si="51"/>
        <v>#REF!</v>
      </c>
      <c r="T718" s="23" t="e">
        <f t="shared" si="57"/>
        <v>#REF!</v>
      </c>
      <c r="U718" s="21" t="e">
        <f t="shared" si="49"/>
        <v>#REF!</v>
      </c>
      <c r="V718" s="12" t="s">
        <v>6</v>
      </c>
      <c r="W718" s="20">
        <f>COUNT(L718,M718,N718,F718,J718,I718,H718,G718,#REF!,E718,#REF!)</f>
        <v>0</v>
      </c>
      <c r="X718" s="22" t="e">
        <f t="shared" si="56"/>
        <v>#DIV/0!</v>
      </c>
      <c r="Y718" s="22" t="e">
        <f>X718-#REF!</f>
        <v>#DIV/0!</v>
      </c>
    </row>
    <row r="719" spans="1:25" s="20" customFormat="1" ht="30" x14ac:dyDescent="0.25">
      <c r="A719" s="13"/>
      <c r="B719" s="10" t="s">
        <v>324</v>
      </c>
      <c r="C719" s="36" t="s">
        <v>4</v>
      </c>
      <c r="D719" s="58" t="s">
        <v>1274</v>
      </c>
      <c r="E719" s="12"/>
      <c r="F719" s="48"/>
      <c r="G719" s="11"/>
      <c r="H719" s="4"/>
      <c r="I719" s="4"/>
      <c r="J719" s="11"/>
      <c r="K719" s="4"/>
      <c r="L719" s="4"/>
      <c r="M719" s="4"/>
      <c r="N719" s="4"/>
      <c r="O719" s="4"/>
      <c r="P719" s="4"/>
      <c r="Q719" s="11" t="e">
        <f>MIN(J719,I719,H719,G719,F719,E719,#REF!,L719)</f>
        <v>#REF!</v>
      </c>
      <c r="R719" s="11" t="e">
        <f>Q719-#REF!</f>
        <v>#REF!</v>
      </c>
      <c r="S719" s="11" t="e">
        <f t="shared" si="51"/>
        <v>#REF!</v>
      </c>
      <c r="T719" s="23" t="e">
        <f t="shared" si="57"/>
        <v>#REF!</v>
      </c>
      <c r="U719" s="21" t="e">
        <f t="shared" si="49"/>
        <v>#REF!</v>
      </c>
      <c r="V719" s="12" t="s">
        <v>6</v>
      </c>
      <c r="W719" s="20">
        <f>COUNT(L719,M719,N719,F719,J719,I719,H719,G719,#REF!,E719,#REF!)</f>
        <v>0</v>
      </c>
      <c r="X719" s="22" t="e">
        <f t="shared" si="56"/>
        <v>#DIV/0!</v>
      </c>
      <c r="Y719" s="22" t="e">
        <f>X719-#REF!</f>
        <v>#DIV/0!</v>
      </c>
    </row>
    <row r="720" spans="1:25" s="20" customFormat="1" ht="30" x14ac:dyDescent="0.25">
      <c r="A720" s="13"/>
      <c r="B720" s="10" t="s">
        <v>325</v>
      </c>
      <c r="C720" s="36" t="s">
        <v>4</v>
      </c>
      <c r="D720" s="58" t="s">
        <v>1274</v>
      </c>
      <c r="E720" s="12"/>
      <c r="F720" s="48"/>
      <c r="G720" s="11"/>
      <c r="H720" s="4"/>
      <c r="I720" s="4"/>
      <c r="J720" s="11"/>
      <c r="K720" s="4"/>
      <c r="L720" s="4"/>
      <c r="M720" s="4"/>
      <c r="N720" s="4"/>
      <c r="O720" s="4"/>
      <c r="P720" s="4"/>
      <c r="Q720" s="11" t="e">
        <f>MIN(J720,I720,H720,G720,F720,E720,#REF!,L720)</f>
        <v>#REF!</v>
      </c>
      <c r="R720" s="11" t="e">
        <f>Q720-#REF!</f>
        <v>#REF!</v>
      </c>
      <c r="S720" s="11" t="e">
        <f t="shared" si="51"/>
        <v>#REF!</v>
      </c>
      <c r="T720" s="23" t="e">
        <f t="shared" si="57"/>
        <v>#REF!</v>
      </c>
      <c r="U720" s="21" t="e">
        <f t="shared" ref="U720:U783" si="58">(T720-Q720)/Q720</f>
        <v>#REF!</v>
      </c>
      <c r="V720" s="12" t="s">
        <v>6</v>
      </c>
      <c r="W720" s="20">
        <f>COUNT(L720,M720,N720,F720,J720,I720,H720,G720,#REF!,E720,#REF!)</f>
        <v>0</v>
      </c>
      <c r="X720" s="22" t="e">
        <f t="shared" si="56"/>
        <v>#DIV/0!</v>
      </c>
      <c r="Y720" s="22" t="e">
        <f>X720-#REF!</f>
        <v>#DIV/0!</v>
      </c>
    </row>
    <row r="721" spans="1:25" s="20" customFormat="1" ht="30" x14ac:dyDescent="0.25">
      <c r="A721" s="13"/>
      <c r="B721" s="10" t="s">
        <v>326</v>
      </c>
      <c r="C721" s="36" t="s">
        <v>4</v>
      </c>
      <c r="D721" s="58" t="s">
        <v>1274</v>
      </c>
      <c r="E721" s="12"/>
      <c r="F721" s="48"/>
      <c r="G721" s="11"/>
      <c r="H721" s="4"/>
      <c r="I721" s="4"/>
      <c r="J721" s="11"/>
      <c r="K721" s="4"/>
      <c r="L721" s="4"/>
      <c r="M721" s="4"/>
      <c r="N721" s="4"/>
      <c r="O721" s="4"/>
      <c r="P721" s="4"/>
      <c r="Q721" s="11" t="e">
        <f>MIN(J721,I721,H721,G721,F721,E721,#REF!,L721)</f>
        <v>#REF!</v>
      </c>
      <c r="R721" s="11" t="e">
        <f>Q721-#REF!</f>
        <v>#REF!</v>
      </c>
      <c r="S721" s="11" t="e">
        <f t="shared" si="51"/>
        <v>#REF!</v>
      </c>
      <c r="T721" s="23" t="e">
        <f t="shared" si="57"/>
        <v>#REF!</v>
      </c>
      <c r="U721" s="21" t="e">
        <f t="shared" si="58"/>
        <v>#REF!</v>
      </c>
      <c r="V721" s="12" t="s">
        <v>6</v>
      </c>
      <c r="W721" s="20">
        <f>COUNT(L721,M721,N721,F721,J721,I721,H721,G721,#REF!,E721,#REF!)</f>
        <v>0</v>
      </c>
      <c r="X721" s="22" t="e">
        <f t="shared" si="56"/>
        <v>#DIV/0!</v>
      </c>
      <c r="Y721" s="22" t="e">
        <f>X721-#REF!</f>
        <v>#DIV/0!</v>
      </c>
    </row>
    <row r="722" spans="1:25" s="20" customFormat="1" ht="45" x14ac:dyDescent="0.25">
      <c r="A722" s="13"/>
      <c r="B722" s="10" t="s">
        <v>327</v>
      </c>
      <c r="C722" s="36" t="s">
        <v>4</v>
      </c>
      <c r="D722" s="58" t="s">
        <v>1274</v>
      </c>
      <c r="E722" s="12"/>
      <c r="F722" s="48"/>
      <c r="G722" s="11"/>
      <c r="H722" s="4"/>
      <c r="I722" s="4"/>
      <c r="J722" s="11"/>
      <c r="K722" s="4"/>
      <c r="L722" s="4"/>
      <c r="M722" s="4"/>
      <c r="N722" s="4"/>
      <c r="O722" s="4"/>
      <c r="P722" s="4"/>
      <c r="Q722" s="11" t="e">
        <f>MIN(J722,I722,H722,G722,F722,E722,#REF!,L722)</f>
        <v>#REF!</v>
      </c>
      <c r="R722" s="11" t="e">
        <f>Q722-#REF!</f>
        <v>#REF!</v>
      </c>
      <c r="S722" s="11" t="e">
        <f t="shared" si="51"/>
        <v>#REF!</v>
      </c>
      <c r="T722" s="23">
        <v>19915.25</v>
      </c>
      <c r="U722" s="21" t="e">
        <f t="shared" si="58"/>
        <v>#REF!</v>
      </c>
      <c r="V722" s="12" t="s">
        <v>1235</v>
      </c>
      <c r="W722" s="20">
        <f>COUNT(L722,M722,N722,F722,J722,I722,H722,G722,#REF!,E722,#REF!)</f>
        <v>0</v>
      </c>
      <c r="X722" s="22" t="e">
        <f t="shared" si="56"/>
        <v>#DIV/0!</v>
      </c>
      <c r="Y722" s="22" t="e">
        <f>X722-#REF!</f>
        <v>#DIV/0!</v>
      </c>
    </row>
    <row r="723" spans="1:25" s="20" customFormat="1" x14ac:dyDescent="0.25">
      <c r="A723" s="32" t="s">
        <v>54</v>
      </c>
      <c r="B723" s="33" t="s">
        <v>328</v>
      </c>
      <c r="C723" s="36"/>
      <c r="D723" s="58"/>
      <c r="E723" s="12"/>
      <c r="F723" s="48"/>
      <c r="G723" s="11"/>
      <c r="H723" s="4"/>
      <c r="I723" s="4"/>
      <c r="J723" s="11"/>
      <c r="K723" s="4"/>
      <c r="L723" s="4"/>
      <c r="M723" s="4"/>
      <c r="N723" s="4"/>
      <c r="O723" s="4"/>
      <c r="P723" s="4"/>
      <c r="Q723" s="11" t="e">
        <f>MIN(J723,I723,H723,G723,F723,E723,#REF!,L723)</f>
        <v>#REF!</v>
      </c>
      <c r="R723" s="11" t="e">
        <f>Q723-#REF!</f>
        <v>#REF!</v>
      </c>
      <c r="S723" s="11" t="e">
        <f t="shared" si="51"/>
        <v>#REF!</v>
      </c>
      <c r="T723" s="4"/>
      <c r="U723" s="21" t="e">
        <f t="shared" si="58"/>
        <v>#REF!</v>
      </c>
      <c r="V723" s="12" t="e">
        <f>T723-#REF!</f>
        <v>#REF!</v>
      </c>
      <c r="X723" s="22" t="e">
        <f t="shared" si="56"/>
        <v>#DIV/0!</v>
      </c>
      <c r="Y723" s="22" t="e">
        <f>X723-#REF!</f>
        <v>#DIV/0!</v>
      </c>
    </row>
    <row r="724" spans="1:25" s="20" customFormat="1" ht="30" x14ac:dyDescent="0.25">
      <c r="A724" s="13"/>
      <c r="B724" s="10" t="s">
        <v>329</v>
      </c>
      <c r="C724" s="36" t="s">
        <v>55</v>
      </c>
      <c r="D724" s="58" t="s">
        <v>1274</v>
      </c>
      <c r="E724" s="12"/>
      <c r="F724" s="48"/>
      <c r="G724" s="11"/>
      <c r="H724" s="4"/>
      <c r="I724" s="4"/>
      <c r="J724" s="11"/>
      <c r="K724" s="4"/>
      <c r="L724" s="4"/>
      <c r="M724" s="4"/>
      <c r="N724" s="4"/>
      <c r="O724" s="4"/>
      <c r="P724" s="4"/>
      <c r="Q724" s="11" t="e">
        <f>MIN(J724,I724,H724,G724,F724,E724,#REF!,L724)</f>
        <v>#REF!</v>
      </c>
      <c r="R724" s="11" t="e">
        <f>Q724-#REF!</f>
        <v>#REF!</v>
      </c>
      <c r="S724" s="11" t="e">
        <f t="shared" si="51"/>
        <v>#REF!</v>
      </c>
      <c r="T724" s="23" t="e">
        <f t="shared" ref="T724" si="59">Q724</f>
        <v>#REF!</v>
      </c>
      <c r="U724" s="21" t="e">
        <f t="shared" si="58"/>
        <v>#REF!</v>
      </c>
      <c r="V724" s="12" t="s">
        <v>6</v>
      </c>
      <c r="W724" s="20">
        <f>COUNT(L724,M724,N724,F724,J724,I724,H724,G724,#REF!,E724,#REF!)</f>
        <v>0</v>
      </c>
      <c r="X724" s="22" t="e">
        <f t="shared" si="56"/>
        <v>#DIV/0!</v>
      </c>
      <c r="Y724" s="22" t="e">
        <f>X724-#REF!</f>
        <v>#DIV/0!</v>
      </c>
    </row>
    <row r="725" spans="1:25" s="20" customFormat="1" x14ac:dyDescent="0.25">
      <c r="A725" s="32" t="s">
        <v>56</v>
      </c>
      <c r="B725" s="33" t="s">
        <v>1243</v>
      </c>
      <c r="C725" s="36"/>
      <c r="D725" s="58"/>
      <c r="E725" s="12"/>
      <c r="F725" s="48"/>
      <c r="G725" s="11"/>
      <c r="H725" s="4"/>
      <c r="I725" s="4"/>
      <c r="J725" s="11"/>
      <c r="K725" s="4"/>
      <c r="L725" s="4"/>
      <c r="M725" s="4"/>
      <c r="N725" s="4"/>
      <c r="O725" s="4"/>
      <c r="P725" s="4"/>
      <c r="Q725" s="11" t="e">
        <f>MIN(J725,I725,H725,G725,F725,E725,#REF!,L725)</f>
        <v>#REF!</v>
      </c>
      <c r="R725" s="11" t="e">
        <f>Q725-#REF!</f>
        <v>#REF!</v>
      </c>
      <c r="S725" s="11" t="e">
        <f t="shared" si="51"/>
        <v>#REF!</v>
      </c>
      <c r="T725" s="4"/>
      <c r="U725" s="21" t="e">
        <f t="shared" si="58"/>
        <v>#REF!</v>
      </c>
      <c r="V725" s="13"/>
      <c r="X725" s="22" t="e">
        <f t="shared" si="56"/>
        <v>#DIV/0!</v>
      </c>
      <c r="Y725" s="22" t="e">
        <f>X725-#REF!</f>
        <v>#DIV/0!</v>
      </c>
    </row>
    <row r="726" spans="1:25" s="20" customFormat="1" ht="30" x14ac:dyDescent="0.25">
      <c r="A726" s="13"/>
      <c r="B726" s="10" t="s">
        <v>330</v>
      </c>
      <c r="C726" s="37" t="s">
        <v>4</v>
      </c>
      <c r="D726" s="58" t="s">
        <v>1274</v>
      </c>
      <c r="E726" s="12"/>
      <c r="F726" s="49"/>
      <c r="G726" s="11"/>
      <c r="H726" s="4"/>
      <c r="I726" s="4"/>
      <c r="J726" s="11"/>
      <c r="K726" s="4"/>
      <c r="L726" s="4"/>
      <c r="M726" s="4"/>
      <c r="N726" s="4"/>
      <c r="O726" s="4"/>
      <c r="P726" s="4"/>
      <c r="Q726" s="11" t="e">
        <f>MIN(J726,I726,H726,G726,F726,E726,#REF!,L726)</f>
        <v>#REF!</v>
      </c>
      <c r="R726" s="11" t="e">
        <f>Q726-#REF!</f>
        <v>#REF!</v>
      </c>
      <c r="S726" s="11" t="e">
        <f t="shared" si="51"/>
        <v>#REF!</v>
      </c>
      <c r="T726" s="4">
        <f t="shared" ref="T726:T735" si="60">E726</f>
        <v>0</v>
      </c>
      <c r="U726" s="21" t="e">
        <f t="shared" si="58"/>
        <v>#REF!</v>
      </c>
      <c r="V726" s="13" t="s">
        <v>5</v>
      </c>
      <c r="W726" s="20">
        <f>COUNT(L726,M726,N726,F726,J726,I726,H726,G726,#REF!,E726,#REF!)</f>
        <v>0</v>
      </c>
      <c r="X726" s="22" t="e">
        <f t="shared" si="56"/>
        <v>#DIV/0!</v>
      </c>
      <c r="Y726" s="22" t="e">
        <f>X726-#REF!</f>
        <v>#DIV/0!</v>
      </c>
    </row>
    <row r="727" spans="1:25" s="20" customFormat="1" ht="30" x14ac:dyDescent="0.25">
      <c r="A727" s="13"/>
      <c r="B727" s="10" t="s">
        <v>331</v>
      </c>
      <c r="C727" s="37" t="s">
        <v>4</v>
      </c>
      <c r="D727" s="58" t="s">
        <v>1274</v>
      </c>
      <c r="E727" s="12"/>
      <c r="F727" s="49"/>
      <c r="G727" s="11"/>
      <c r="H727" s="4"/>
      <c r="I727" s="4"/>
      <c r="J727" s="11"/>
      <c r="K727" s="4"/>
      <c r="L727" s="4"/>
      <c r="M727" s="4"/>
      <c r="N727" s="4"/>
      <c r="O727" s="4"/>
      <c r="P727" s="4"/>
      <c r="Q727" s="11" t="e">
        <f>MIN(J727,I727,H727,G727,F727,E727,#REF!,L727)</f>
        <v>#REF!</v>
      </c>
      <c r="R727" s="11" t="e">
        <f>Q727-#REF!</f>
        <v>#REF!</v>
      </c>
      <c r="S727" s="11" t="e">
        <f t="shared" si="51"/>
        <v>#REF!</v>
      </c>
      <c r="T727" s="4">
        <f t="shared" si="60"/>
        <v>0</v>
      </c>
      <c r="U727" s="21" t="e">
        <f t="shared" si="58"/>
        <v>#REF!</v>
      </c>
      <c r="V727" s="13" t="s">
        <v>5</v>
      </c>
      <c r="W727" s="20">
        <f>COUNT(L727,M727,N727,F727,J727,I727,H727,G727,#REF!,E727,#REF!)</f>
        <v>0</v>
      </c>
      <c r="X727" s="22" t="e">
        <f t="shared" si="56"/>
        <v>#DIV/0!</v>
      </c>
      <c r="Y727" s="22" t="e">
        <f>X727-#REF!</f>
        <v>#DIV/0!</v>
      </c>
    </row>
    <row r="728" spans="1:25" s="20" customFormat="1" ht="30" x14ac:dyDescent="0.25">
      <c r="A728" s="13"/>
      <c r="B728" s="10" t="s">
        <v>332</v>
      </c>
      <c r="C728" s="37" t="s">
        <v>4</v>
      </c>
      <c r="D728" s="58" t="s">
        <v>1274</v>
      </c>
      <c r="E728" s="12"/>
      <c r="F728" s="49"/>
      <c r="G728" s="11"/>
      <c r="H728" s="4"/>
      <c r="I728" s="4"/>
      <c r="J728" s="11"/>
      <c r="K728" s="4"/>
      <c r="L728" s="4"/>
      <c r="M728" s="4"/>
      <c r="N728" s="4"/>
      <c r="O728" s="4"/>
      <c r="P728" s="4"/>
      <c r="Q728" s="11" t="e">
        <f>MIN(J728,I728,H728,G728,F728,E728,#REF!,L728)</f>
        <v>#REF!</v>
      </c>
      <c r="R728" s="11" t="e">
        <f>Q728-#REF!</f>
        <v>#REF!</v>
      </c>
      <c r="S728" s="11" t="e">
        <f t="shared" ref="S728:S791" si="61">R728=Q728</f>
        <v>#REF!</v>
      </c>
      <c r="T728" s="4">
        <f t="shared" si="60"/>
        <v>0</v>
      </c>
      <c r="U728" s="21" t="e">
        <f t="shared" si="58"/>
        <v>#REF!</v>
      </c>
      <c r="V728" s="13" t="s">
        <v>5</v>
      </c>
      <c r="W728" s="20">
        <f>COUNT(L728,M728,N728,F728,J728,I728,H728,G728,#REF!,E728,#REF!)</f>
        <v>0</v>
      </c>
      <c r="X728" s="22" t="e">
        <f t="shared" si="56"/>
        <v>#DIV/0!</v>
      </c>
      <c r="Y728" s="22" t="e">
        <f>X728-#REF!</f>
        <v>#DIV/0!</v>
      </c>
    </row>
    <row r="729" spans="1:25" s="20" customFormat="1" ht="30" x14ac:dyDescent="0.25">
      <c r="A729" s="13"/>
      <c r="B729" s="10" t="s">
        <v>333</v>
      </c>
      <c r="C729" s="37" t="s">
        <v>4</v>
      </c>
      <c r="D729" s="58" t="s">
        <v>1274</v>
      </c>
      <c r="E729" s="12"/>
      <c r="F729" s="49"/>
      <c r="G729" s="11"/>
      <c r="H729" s="4"/>
      <c r="I729" s="4"/>
      <c r="J729" s="11"/>
      <c r="K729" s="4"/>
      <c r="L729" s="4"/>
      <c r="M729" s="4"/>
      <c r="N729" s="4"/>
      <c r="O729" s="4"/>
      <c r="P729" s="4"/>
      <c r="Q729" s="11" t="e">
        <f>MIN(J729,I729,H729,G729,F729,E729,#REF!,L729)</f>
        <v>#REF!</v>
      </c>
      <c r="R729" s="11" t="e">
        <f>Q729-#REF!</f>
        <v>#REF!</v>
      </c>
      <c r="S729" s="11" t="e">
        <f t="shared" si="61"/>
        <v>#REF!</v>
      </c>
      <c r="T729" s="4">
        <f t="shared" si="60"/>
        <v>0</v>
      </c>
      <c r="U729" s="21" t="e">
        <f t="shared" si="58"/>
        <v>#REF!</v>
      </c>
      <c r="V729" s="13" t="s">
        <v>5</v>
      </c>
      <c r="W729" s="20">
        <f>COUNT(L729,M729,N729,F729,J729,I729,H729,G729,#REF!,E729,#REF!)</f>
        <v>0</v>
      </c>
      <c r="X729" s="22" t="e">
        <f t="shared" si="56"/>
        <v>#DIV/0!</v>
      </c>
      <c r="Y729" s="22" t="e">
        <f>X729-#REF!</f>
        <v>#DIV/0!</v>
      </c>
    </row>
    <row r="730" spans="1:25" s="20" customFormat="1" ht="30" x14ac:dyDescent="0.25">
      <c r="A730" s="13"/>
      <c r="B730" s="10" t="s">
        <v>334</v>
      </c>
      <c r="C730" s="37" t="s">
        <v>4</v>
      </c>
      <c r="D730" s="58" t="s">
        <v>1274</v>
      </c>
      <c r="E730" s="12"/>
      <c r="F730" s="49"/>
      <c r="G730" s="11"/>
      <c r="H730" s="4"/>
      <c r="I730" s="4"/>
      <c r="J730" s="11"/>
      <c r="K730" s="4"/>
      <c r="L730" s="4"/>
      <c r="M730" s="4"/>
      <c r="N730" s="4"/>
      <c r="O730" s="4"/>
      <c r="P730" s="4"/>
      <c r="Q730" s="11" t="e">
        <f>MIN(J730,I730,H730,G730,F730,E730,#REF!,L730)</f>
        <v>#REF!</v>
      </c>
      <c r="R730" s="11" t="e">
        <f>Q730-#REF!</f>
        <v>#REF!</v>
      </c>
      <c r="S730" s="11" t="e">
        <f t="shared" si="61"/>
        <v>#REF!</v>
      </c>
      <c r="T730" s="4">
        <f t="shared" si="60"/>
        <v>0</v>
      </c>
      <c r="U730" s="21" t="e">
        <f t="shared" si="58"/>
        <v>#REF!</v>
      </c>
      <c r="V730" s="13" t="s">
        <v>5</v>
      </c>
      <c r="W730" s="20">
        <f>COUNT(L730,M730,N730,F730,J730,I730,H730,G730,#REF!,E730,#REF!)</f>
        <v>0</v>
      </c>
      <c r="X730" s="22" t="e">
        <f t="shared" si="56"/>
        <v>#DIV/0!</v>
      </c>
      <c r="Y730" s="22" t="e">
        <f>X730-#REF!</f>
        <v>#DIV/0!</v>
      </c>
    </row>
    <row r="731" spans="1:25" s="20" customFormat="1" ht="30" x14ac:dyDescent="0.25">
      <c r="A731" s="13"/>
      <c r="B731" s="10" t="s">
        <v>335</v>
      </c>
      <c r="C731" s="37" t="s">
        <v>4</v>
      </c>
      <c r="D731" s="58" t="s">
        <v>1274</v>
      </c>
      <c r="E731" s="12"/>
      <c r="F731" s="49"/>
      <c r="G731" s="11"/>
      <c r="H731" s="4"/>
      <c r="I731" s="4"/>
      <c r="J731" s="11"/>
      <c r="K731" s="4"/>
      <c r="L731" s="4"/>
      <c r="M731" s="4"/>
      <c r="N731" s="4"/>
      <c r="O731" s="4"/>
      <c r="P731" s="4"/>
      <c r="Q731" s="11" t="e">
        <f>MIN(J731,I731,H731,G731,F731,E731,#REF!,L731)</f>
        <v>#REF!</v>
      </c>
      <c r="R731" s="11" t="e">
        <f>Q731-#REF!</f>
        <v>#REF!</v>
      </c>
      <c r="S731" s="11" t="e">
        <f t="shared" si="61"/>
        <v>#REF!</v>
      </c>
      <c r="T731" s="4">
        <f t="shared" si="60"/>
        <v>0</v>
      </c>
      <c r="U731" s="21" t="e">
        <f t="shared" si="58"/>
        <v>#REF!</v>
      </c>
      <c r="V731" s="13" t="s">
        <v>5</v>
      </c>
      <c r="W731" s="20">
        <f>COUNT(L731,M731,N731,F731,J731,I731,H731,G731,#REF!,E731,#REF!)</f>
        <v>0</v>
      </c>
      <c r="X731" s="22" t="e">
        <f t="shared" si="56"/>
        <v>#DIV/0!</v>
      </c>
      <c r="Y731" s="22" t="e">
        <f>X731-#REF!</f>
        <v>#DIV/0!</v>
      </c>
    </row>
    <row r="732" spans="1:25" s="20" customFormat="1" ht="30" x14ac:dyDescent="0.25">
      <c r="A732" s="13"/>
      <c r="B732" s="10" t="s">
        <v>336</v>
      </c>
      <c r="C732" s="37" t="s">
        <v>4</v>
      </c>
      <c r="D732" s="58" t="s">
        <v>1274</v>
      </c>
      <c r="E732" s="12"/>
      <c r="F732" s="49"/>
      <c r="G732" s="11"/>
      <c r="H732" s="4"/>
      <c r="I732" s="4"/>
      <c r="J732" s="11"/>
      <c r="K732" s="4"/>
      <c r="L732" s="4"/>
      <c r="M732" s="4"/>
      <c r="N732" s="4"/>
      <c r="O732" s="4"/>
      <c r="P732" s="4"/>
      <c r="Q732" s="11" t="e">
        <f>MIN(J732,I732,H732,G732,F732,E732,#REF!,L732)</f>
        <v>#REF!</v>
      </c>
      <c r="R732" s="11" t="e">
        <f>Q732-#REF!</f>
        <v>#REF!</v>
      </c>
      <c r="S732" s="11" t="e">
        <f t="shared" si="61"/>
        <v>#REF!</v>
      </c>
      <c r="T732" s="4">
        <f t="shared" si="60"/>
        <v>0</v>
      </c>
      <c r="U732" s="21" t="e">
        <f t="shared" si="58"/>
        <v>#REF!</v>
      </c>
      <c r="V732" s="13" t="s">
        <v>5</v>
      </c>
      <c r="W732" s="20">
        <f>COUNT(L732,M732,N732,F732,J732,I732,H732,G732,#REF!,E732,#REF!)</f>
        <v>0</v>
      </c>
      <c r="X732" s="22" t="e">
        <f t="shared" si="56"/>
        <v>#DIV/0!</v>
      </c>
      <c r="Y732" s="22" t="e">
        <f>X732-#REF!</f>
        <v>#DIV/0!</v>
      </c>
    </row>
    <row r="733" spans="1:25" s="20" customFormat="1" ht="30" x14ac:dyDescent="0.25">
      <c r="A733" s="13"/>
      <c r="B733" s="10" t="s">
        <v>337</v>
      </c>
      <c r="C733" s="37" t="s">
        <v>4</v>
      </c>
      <c r="D733" s="58" t="s">
        <v>1274</v>
      </c>
      <c r="E733" s="12"/>
      <c r="F733" s="49"/>
      <c r="G733" s="11"/>
      <c r="H733" s="4"/>
      <c r="I733" s="4"/>
      <c r="J733" s="11"/>
      <c r="K733" s="4"/>
      <c r="L733" s="4"/>
      <c r="M733" s="4"/>
      <c r="N733" s="4"/>
      <c r="O733" s="4"/>
      <c r="P733" s="4"/>
      <c r="Q733" s="11" t="e">
        <f>MIN(J733,I733,H733,G733,F733,E733,#REF!,L733)</f>
        <v>#REF!</v>
      </c>
      <c r="R733" s="11" t="e">
        <f>Q733-#REF!</f>
        <v>#REF!</v>
      </c>
      <c r="S733" s="11" t="e">
        <f t="shared" si="61"/>
        <v>#REF!</v>
      </c>
      <c r="T733" s="4">
        <f t="shared" si="60"/>
        <v>0</v>
      </c>
      <c r="U733" s="21" t="e">
        <f t="shared" si="58"/>
        <v>#REF!</v>
      </c>
      <c r="V733" s="13" t="s">
        <v>5</v>
      </c>
      <c r="W733" s="20">
        <f>COUNT(L733,M733,N733,F733,J733,I733,H733,G733,#REF!,E733,#REF!)</f>
        <v>0</v>
      </c>
      <c r="X733" s="22" t="e">
        <f t="shared" si="56"/>
        <v>#DIV/0!</v>
      </c>
      <c r="Y733" s="22" t="e">
        <f>X733-#REF!</f>
        <v>#DIV/0!</v>
      </c>
    </row>
    <row r="734" spans="1:25" s="20" customFormat="1" ht="30" x14ac:dyDescent="0.25">
      <c r="A734" s="13"/>
      <c r="B734" s="10" t="s">
        <v>338</v>
      </c>
      <c r="C734" s="37" t="s">
        <v>4</v>
      </c>
      <c r="D734" s="58" t="s">
        <v>1274</v>
      </c>
      <c r="E734" s="12"/>
      <c r="F734" s="49"/>
      <c r="G734" s="11"/>
      <c r="H734" s="4"/>
      <c r="I734" s="4"/>
      <c r="J734" s="11"/>
      <c r="K734" s="4"/>
      <c r="L734" s="4"/>
      <c r="M734" s="4"/>
      <c r="N734" s="4"/>
      <c r="O734" s="4"/>
      <c r="P734" s="4"/>
      <c r="Q734" s="11" t="e">
        <f>MIN(J734,I734,H734,G734,F734,E734,#REF!,L734)</f>
        <v>#REF!</v>
      </c>
      <c r="R734" s="11" t="e">
        <f>Q734-#REF!</f>
        <v>#REF!</v>
      </c>
      <c r="S734" s="11" t="e">
        <f t="shared" si="61"/>
        <v>#REF!</v>
      </c>
      <c r="T734" s="4">
        <f t="shared" si="60"/>
        <v>0</v>
      </c>
      <c r="U734" s="21" t="e">
        <f t="shared" si="58"/>
        <v>#REF!</v>
      </c>
      <c r="V734" s="13" t="s">
        <v>5</v>
      </c>
      <c r="W734" s="20">
        <f>COUNT(L734,M734,N734,F734,J734,I734,H734,G734,#REF!,E734,#REF!)</f>
        <v>0</v>
      </c>
      <c r="X734" s="22" t="e">
        <f t="shared" si="56"/>
        <v>#DIV/0!</v>
      </c>
      <c r="Y734" s="22" t="e">
        <f>X734-#REF!</f>
        <v>#DIV/0!</v>
      </c>
    </row>
    <row r="735" spans="1:25" s="20" customFormat="1" ht="45" x14ac:dyDescent="0.25">
      <c r="A735" s="13"/>
      <c r="B735" s="10" t="s">
        <v>339</v>
      </c>
      <c r="C735" s="37" t="s">
        <v>12</v>
      </c>
      <c r="D735" s="58" t="s">
        <v>1274</v>
      </c>
      <c r="E735" s="12"/>
      <c r="F735" s="49"/>
      <c r="G735" s="11"/>
      <c r="H735" s="4"/>
      <c r="I735" s="4"/>
      <c r="J735" s="11"/>
      <c r="K735" s="4"/>
      <c r="L735" s="4"/>
      <c r="M735" s="4"/>
      <c r="N735" s="4"/>
      <c r="O735" s="4"/>
      <c r="P735" s="4"/>
      <c r="Q735" s="11" t="e">
        <f>MIN(J735,I735,H735,G735,F735,E735,#REF!,L735)</f>
        <v>#REF!</v>
      </c>
      <c r="R735" s="11" t="e">
        <f>Q735-#REF!</f>
        <v>#REF!</v>
      </c>
      <c r="S735" s="11" t="e">
        <f t="shared" si="61"/>
        <v>#REF!</v>
      </c>
      <c r="T735" s="4">
        <f t="shared" si="60"/>
        <v>0</v>
      </c>
      <c r="U735" s="21" t="e">
        <f t="shared" si="58"/>
        <v>#REF!</v>
      </c>
      <c r="V735" s="13" t="s">
        <v>5</v>
      </c>
      <c r="W735" s="20">
        <f>COUNT(L735,M735,N735,F735,J735,I735,H735,G735,#REF!,E735,#REF!)</f>
        <v>0</v>
      </c>
      <c r="X735" s="22" t="e">
        <f t="shared" si="56"/>
        <v>#DIV/0!</v>
      </c>
      <c r="Y735" s="22" t="e">
        <f>X735-#REF!</f>
        <v>#DIV/0!</v>
      </c>
    </row>
    <row r="736" spans="1:25" s="20" customFormat="1" ht="30" x14ac:dyDescent="0.25">
      <c r="A736" s="13"/>
      <c r="B736" s="10" t="s">
        <v>340</v>
      </c>
      <c r="C736" s="40" t="s">
        <v>4</v>
      </c>
      <c r="D736" s="58" t="s">
        <v>1274</v>
      </c>
      <c r="E736" s="12"/>
      <c r="F736" s="52"/>
      <c r="G736" s="11">
        <v>137142</v>
      </c>
      <c r="H736" s="11"/>
      <c r="I736" s="4"/>
      <c r="J736" s="11"/>
      <c r="K736" s="4"/>
      <c r="L736" s="4"/>
      <c r="M736" s="4"/>
      <c r="N736" s="4"/>
      <c r="O736" s="4"/>
      <c r="P736" s="4"/>
      <c r="Q736" s="11" t="e">
        <f>MIN(J736,I736,H736,G736,F736,E736,#REF!,L736)</f>
        <v>#REF!</v>
      </c>
      <c r="R736" s="11" t="e">
        <f>Q736-#REF!</f>
        <v>#REF!</v>
      </c>
      <c r="S736" s="11" t="e">
        <f t="shared" si="61"/>
        <v>#REF!</v>
      </c>
      <c r="T736" s="11" t="e">
        <f>#REF!</f>
        <v>#REF!</v>
      </c>
      <c r="U736" s="21" t="e">
        <f t="shared" si="58"/>
        <v>#REF!</v>
      </c>
      <c r="V736" s="12" t="s">
        <v>6</v>
      </c>
      <c r="W736" s="20">
        <f>COUNT(L736,M736,N736,F736,J736,I736,H736,G736,#REF!,E736,#REF!)</f>
        <v>1</v>
      </c>
      <c r="X736" s="22">
        <f t="shared" si="56"/>
        <v>137142</v>
      </c>
      <c r="Y736" s="22" t="e">
        <f>X736-#REF!</f>
        <v>#REF!</v>
      </c>
    </row>
    <row r="737" spans="1:25" s="20" customFormat="1" ht="45" x14ac:dyDescent="0.25">
      <c r="A737" s="13"/>
      <c r="B737" s="10" t="s">
        <v>341</v>
      </c>
      <c r="C737" s="40" t="s">
        <v>4</v>
      </c>
      <c r="D737" s="58" t="s">
        <v>1274</v>
      </c>
      <c r="E737" s="12"/>
      <c r="F737" s="52"/>
      <c r="G737" s="11">
        <v>137142</v>
      </c>
      <c r="H737" s="11"/>
      <c r="I737" s="4"/>
      <c r="J737" s="11"/>
      <c r="K737" s="4"/>
      <c r="L737" s="4"/>
      <c r="M737" s="4"/>
      <c r="N737" s="4"/>
      <c r="O737" s="4"/>
      <c r="P737" s="4"/>
      <c r="Q737" s="11" t="e">
        <f>MIN(J737,I737,H737,G737,F737,E737,#REF!,L737)</f>
        <v>#REF!</v>
      </c>
      <c r="R737" s="11" t="e">
        <f>Q737-#REF!</f>
        <v>#REF!</v>
      </c>
      <c r="S737" s="11" t="e">
        <f t="shared" si="61"/>
        <v>#REF!</v>
      </c>
      <c r="T737" s="11" t="e">
        <f>Q737</f>
        <v>#REF!</v>
      </c>
      <c r="U737" s="21" t="e">
        <f t="shared" si="58"/>
        <v>#REF!</v>
      </c>
      <c r="V737" s="12" t="s">
        <v>7</v>
      </c>
      <c r="W737" s="20">
        <f>COUNT(L737,M737,N737,F737,J737,I737,H737,G737,#REF!,E737,#REF!)</f>
        <v>1</v>
      </c>
      <c r="X737" s="22">
        <f t="shared" si="56"/>
        <v>137142</v>
      </c>
      <c r="Y737" s="22" t="e">
        <f>X737-#REF!</f>
        <v>#REF!</v>
      </c>
    </row>
    <row r="738" spans="1:25" s="20" customFormat="1" ht="30" x14ac:dyDescent="0.25">
      <c r="A738" s="13"/>
      <c r="B738" s="10" t="s">
        <v>342</v>
      </c>
      <c r="C738" s="40" t="s">
        <v>4</v>
      </c>
      <c r="D738" s="58" t="s">
        <v>1274</v>
      </c>
      <c r="E738" s="12"/>
      <c r="F738" s="52"/>
      <c r="G738" s="11">
        <v>268654</v>
      </c>
      <c r="H738" s="11"/>
      <c r="I738" s="4"/>
      <c r="J738" s="11"/>
      <c r="K738" s="4"/>
      <c r="L738" s="4"/>
      <c r="M738" s="4"/>
      <c r="N738" s="4"/>
      <c r="O738" s="4"/>
      <c r="P738" s="4"/>
      <c r="Q738" s="11" t="e">
        <f>MIN(J738,I738,H738,G738,F738,E738,#REF!,L738)</f>
        <v>#REF!</v>
      </c>
      <c r="R738" s="11" t="e">
        <f>Q738-#REF!</f>
        <v>#REF!</v>
      </c>
      <c r="S738" s="11" t="e">
        <f t="shared" si="61"/>
        <v>#REF!</v>
      </c>
      <c r="T738" s="11" t="e">
        <f>#REF!</f>
        <v>#REF!</v>
      </c>
      <c r="U738" s="21" t="e">
        <f t="shared" si="58"/>
        <v>#REF!</v>
      </c>
      <c r="V738" s="12" t="s">
        <v>6</v>
      </c>
      <c r="W738" s="20">
        <f>COUNT(L738,M738,N738,F738,J738,I738,H738,G738,#REF!,E738,#REF!)</f>
        <v>1</v>
      </c>
      <c r="X738" s="22">
        <f t="shared" si="56"/>
        <v>268654</v>
      </c>
      <c r="Y738" s="22" t="e">
        <f>X738-#REF!</f>
        <v>#REF!</v>
      </c>
    </row>
    <row r="739" spans="1:25" s="20" customFormat="1" ht="30" x14ac:dyDescent="0.25">
      <c r="A739" s="13"/>
      <c r="B739" s="10" t="s">
        <v>343</v>
      </c>
      <c r="C739" s="40" t="s">
        <v>4</v>
      </c>
      <c r="D739" s="58" t="s">
        <v>1274</v>
      </c>
      <c r="E739" s="12"/>
      <c r="F739" s="52"/>
      <c r="G739" s="11">
        <v>7572</v>
      </c>
      <c r="H739" s="11"/>
      <c r="I739" s="4"/>
      <c r="J739" s="11"/>
      <c r="K739" s="4"/>
      <c r="L739" s="4"/>
      <c r="M739" s="4"/>
      <c r="N739" s="4"/>
      <c r="O739" s="4"/>
      <c r="P739" s="4"/>
      <c r="Q739" s="11" t="e">
        <f>MIN(J739,I739,H739,G739,F739,E739,#REF!,L739)</f>
        <v>#REF!</v>
      </c>
      <c r="R739" s="11" t="e">
        <f>Q739-#REF!</f>
        <v>#REF!</v>
      </c>
      <c r="S739" s="11" t="e">
        <f t="shared" si="61"/>
        <v>#REF!</v>
      </c>
      <c r="T739" s="11" t="e">
        <f>#REF!</f>
        <v>#REF!</v>
      </c>
      <c r="U739" s="21" t="e">
        <f t="shared" si="58"/>
        <v>#REF!</v>
      </c>
      <c r="V739" s="12" t="s">
        <v>6</v>
      </c>
      <c r="W739" s="20">
        <f>COUNT(L739,M739,N739,F739,J739,I739,H739,G739,#REF!,E739,#REF!)</f>
        <v>1</v>
      </c>
      <c r="X739" s="22">
        <f t="shared" si="56"/>
        <v>7572</v>
      </c>
      <c r="Y739" s="22" t="e">
        <f>X739-#REF!</f>
        <v>#REF!</v>
      </c>
    </row>
    <row r="740" spans="1:25" s="20" customFormat="1" ht="30" x14ac:dyDescent="0.25">
      <c r="A740" s="13"/>
      <c r="B740" s="10" t="s">
        <v>344</v>
      </c>
      <c r="C740" s="40" t="s">
        <v>4</v>
      </c>
      <c r="D740" s="58" t="s">
        <v>1274</v>
      </c>
      <c r="E740" s="12"/>
      <c r="F740" s="52"/>
      <c r="G740" s="11">
        <v>2769</v>
      </c>
      <c r="H740" s="11"/>
      <c r="I740" s="4"/>
      <c r="J740" s="11"/>
      <c r="K740" s="4"/>
      <c r="L740" s="4"/>
      <c r="M740" s="4"/>
      <c r="N740" s="4"/>
      <c r="O740" s="4"/>
      <c r="P740" s="4"/>
      <c r="Q740" s="11" t="e">
        <f>MIN(J740,I740,H740,G740,F740,E740,#REF!,L740)</f>
        <v>#REF!</v>
      </c>
      <c r="R740" s="11" t="e">
        <f>Q740-#REF!</f>
        <v>#REF!</v>
      </c>
      <c r="S740" s="11" t="e">
        <f t="shared" si="61"/>
        <v>#REF!</v>
      </c>
      <c r="T740" s="11" t="e">
        <f>#REF!</f>
        <v>#REF!</v>
      </c>
      <c r="U740" s="21" t="e">
        <f t="shared" si="58"/>
        <v>#REF!</v>
      </c>
      <c r="V740" s="12" t="s">
        <v>6</v>
      </c>
      <c r="W740" s="20">
        <f>COUNT(L740,M740,N740,F740,J740,I740,H740,G740,#REF!,E740,#REF!)</f>
        <v>1</v>
      </c>
      <c r="X740" s="22">
        <f t="shared" si="56"/>
        <v>2769</v>
      </c>
      <c r="Y740" s="22" t="e">
        <f>X740-#REF!</f>
        <v>#REF!</v>
      </c>
    </row>
    <row r="741" spans="1:25" s="20" customFormat="1" ht="30" x14ac:dyDescent="0.25">
      <c r="A741" s="13"/>
      <c r="B741" s="10" t="s">
        <v>345</v>
      </c>
      <c r="C741" s="40" t="s">
        <v>4</v>
      </c>
      <c r="D741" s="58" t="s">
        <v>1274</v>
      </c>
      <c r="E741" s="12"/>
      <c r="F741" s="52"/>
      <c r="G741" s="11">
        <v>9987</v>
      </c>
      <c r="H741" s="11"/>
      <c r="I741" s="4"/>
      <c r="J741" s="11"/>
      <c r="K741" s="4"/>
      <c r="L741" s="4"/>
      <c r="M741" s="4"/>
      <c r="N741" s="4"/>
      <c r="O741" s="4"/>
      <c r="P741" s="4"/>
      <c r="Q741" s="11" t="e">
        <f>MIN(J741,I741,H741,G741,F741,E741,#REF!,L741)</f>
        <v>#REF!</v>
      </c>
      <c r="R741" s="11" t="e">
        <f>Q741-#REF!</f>
        <v>#REF!</v>
      </c>
      <c r="S741" s="11" t="e">
        <f t="shared" si="61"/>
        <v>#REF!</v>
      </c>
      <c r="T741" s="11" t="e">
        <f>Q741</f>
        <v>#REF!</v>
      </c>
      <c r="U741" s="21" t="e">
        <f t="shared" si="58"/>
        <v>#REF!</v>
      </c>
      <c r="V741" s="12" t="s">
        <v>7</v>
      </c>
      <c r="W741" s="20">
        <f>COUNT(L741,M741,N741,F741,J741,I741,H741,G741,#REF!,E741,#REF!)</f>
        <v>1</v>
      </c>
      <c r="X741" s="22">
        <f t="shared" si="56"/>
        <v>9987</v>
      </c>
      <c r="Y741" s="22" t="e">
        <f>X741-#REF!</f>
        <v>#REF!</v>
      </c>
    </row>
    <row r="742" spans="1:25" s="20" customFormat="1" ht="30" x14ac:dyDescent="0.25">
      <c r="A742" s="13"/>
      <c r="B742" s="10" t="s">
        <v>346</v>
      </c>
      <c r="C742" s="40" t="s">
        <v>4</v>
      </c>
      <c r="D742" s="58" t="s">
        <v>1274</v>
      </c>
      <c r="E742" s="12"/>
      <c r="F742" s="52"/>
      <c r="G742" s="11">
        <v>8897</v>
      </c>
      <c r="H742" s="11"/>
      <c r="I742" s="4"/>
      <c r="J742" s="11"/>
      <c r="K742" s="4"/>
      <c r="L742" s="4"/>
      <c r="M742" s="4"/>
      <c r="N742" s="4"/>
      <c r="O742" s="4"/>
      <c r="P742" s="4"/>
      <c r="Q742" s="11" t="e">
        <f>MIN(J742,I742,H742,G742,F742,E742,#REF!,L742)</f>
        <v>#REF!</v>
      </c>
      <c r="R742" s="11" t="e">
        <f>Q742-#REF!</f>
        <v>#REF!</v>
      </c>
      <c r="S742" s="11" t="e">
        <f t="shared" si="61"/>
        <v>#REF!</v>
      </c>
      <c r="T742" s="11" t="e">
        <f>Q742</f>
        <v>#REF!</v>
      </c>
      <c r="U742" s="21" t="e">
        <f t="shared" si="58"/>
        <v>#REF!</v>
      </c>
      <c r="V742" s="12" t="s">
        <v>7</v>
      </c>
      <c r="W742" s="20">
        <f>COUNT(L742,M742,N742,F742,J742,I742,H742,G742,#REF!,E742,#REF!)</f>
        <v>1</v>
      </c>
      <c r="X742" s="22">
        <f t="shared" si="56"/>
        <v>8897</v>
      </c>
      <c r="Y742" s="22" t="e">
        <f>X742-#REF!</f>
        <v>#REF!</v>
      </c>
    </row>
    <row r="743" spans="1:25" s="20" customFormat="1" ht="90" x14ac:dyDescent="0.25">
      <c r="A743" s="13"/>
      <c r="B743" s="10" t="s">
        <v>347</v>
      </c>
      <c r="C743" s="40" t="s">
        <v>4</v>
      </c>
      <c r="D743" s="58" t="s">
        <v>1274</v>
      </c>
      <c r="E743" s="12"/>
      <c r="F743" s="52"/>
      <c r="G743" s="11">
        <v>563425</v>
      </c>
      <c r="H743" s="4"/>
      <c r="I743" s="4"/>
      <c r="J743" s="11"/>
      <c r="K743" s="4"/>
      <c r="L743" s="4"/>
      <c r="M743" s="4"/>
      <c r="N743" s="4"/>
      <c r="O743" s="4"/>
      <c r="P743" s="4"/>
      <c r="Q743" s="11" t="e">
        <f>MIN(J743,I743,H743,G743,F743,E743,#REF!,L743)</f>
        <v>#REF!</v>
      </c>
      <c r="R743" s="11" t="e">
        <f>Q743-#REF!</f>
        <v>#REF!</v>
      </c>
      <c r="S743" s="11" t="e">
        <f t="shared" si="61"/>
        <v>#REF!</v>
      </c>
      <c r="T743" s="23" t="e">
        <f>Q743</f>
        <v>#REF!</v>
      </c>
      <c r="U743" s="21" t="e">
        <f t="shared" si="58"/>
        <v>#REF!</v>
      </c>
      <c r="V743" s="12" t="s">
        <v>6</v>
      </c>
      <c r="W743" s="20">
        <f>COUNT(L743,M743,N743,F743,J743,I743,H743,G743,#REF!,E743,#REF!)</f>
        <v>1</v>
      </c>
      <c r="X743" s="22">
        <f t="shared" si="56"/>
        <v>563425</v>
      </c>
      <c r="Y743" s="22" t="e">
        <f>X743-#REF!</f>
        <v>#REF!</v>
      </c>
    </row>
    <row r="744" spans="1:25" s="20" customFormat="1" ht="30" x14ac:dyDescent="0.25">
      <c r="A744" s="13"/>
      <c r="B744" s="10" t="s">
        <v>348</v>
      </c>
      <c r="C744" s="40" t="s">
        <v>4</v>
      </c>
      <c r="D744" s="58" t="s">
        <v>1274</v>
      </c>
      <c r="E744" s="12"/>
      <c r="F744" s="52"/>
      <c r="G744" s="11">
        <v>1376</v>
      </c>
      <c r="H744" s="11"/>
      <c r="I744" s="4"/>
      <c r="J744" s="11"/>
      <c r="K744" s="4"/>
      <c r="L744" s="4"/>
      <c r="M744" s="4"/>
      <c r="N744" s="4"/>
      <c r="O744" s="4"/>
      <c r="P744" s="4"/>
      <c r="Q744" s="11" t="e">
        <f>MIN(J744,I744,H744,G744,F744,E744,#REF!,L744)</f>
        <v>#REF!</v>
      </c>
      <c r="R744" s="11" t="e">
        <f>Q744-#REF!</f>
        <v>#REF!</v>
      </c>
      <c r="S744" s="11" t="e">
        <f t="shared" si="61"/>
        <v>#REF!</v>
      </c>
      <c r="T744" s="4">
        <v>1376</v>
      </c>
      <c r="U744" s="21" t="e">
        <f t="shared" si="58"/>
        <v>#REF!</v>
      </c>
      <c r="V744" s="12" t="s">
        <v>7</v>
      </c>
      <c r="W744" s="20">
        <f>COUNT(L744,M744,N744,F744,J744,I744,H744,G744,#REF!,E744,#REF!)</f>
        <v>1</v>
      </c>
      <c r="X744" s="22">
        <f t="shared" si="56"/>
        <v>1376</v>
      </c>
      <c r="Y744" s="22" t="e">
        <f>X744-#REF!</f>
        <v>#REF!</v>
      </c>
    </row>
    <row r="745" spans="1:25" s="20" customFormat="1" ht="30" x14ac:dyDescent="0.25">
      <c r="A745" s="13"/>
      <c r="B745" s="10" t="s">
        <v>349</v>
      </c>
      <c r="C745" s="40" t="s">
        <v>4</v>
      </c>
      <c r="D745" s="58" t="s">
        <v>1274</v>
      </c>
      <c r="E745" s="12"/>
      <c r="F745" s="52"/>
      <c r="G745" s="11">
        <v>4614</v>
      </c>
      <c r="H745" s="11"/>
      <c r="I745" s="4"/>
      <c r="J745" s="11"/>
      <c r="K745" s="4"/>
      <c r="L745" s="4"/>
      <c r="M745" s="4"/>
      <c r="N745" s="4"/>
      <c r="O745" s="4"/>
      <c r="P745" s="4"/>
      <c r="Q745" s="11" t="e">
        <f>MIN(J745,I745,H745,G745,F745,E745,#REF!,L745)</f>
        <v>#REF!</v>
      </c>
      <c r="R745" s="11" t="e">
        <f>Q745-#REF!</f>
        <v>#REF!</v>
      </c>
      <c r="S745" s="11" t="e">
        <f t="shared" si="61"/>
        <v>#REF!</v>
      </c>
      <c r="T745" s="4">
        <v>4614</v>
      </c>
      <c r="U745" s="21" t="e">
        <f t="shared" si="58"/>
        <v>#REF!</v>
      </c>
      <c r="V745" s="12" t="s">
        <v>7</v>
      </c>
      <c r="W745" s="20">
        <f>COUNT(L745,M745,N745,F745,J745,I745,H745,G745,#REF!,E745,#REF!)</f>
        <v>1</v>
      </c>
      <c r="X745" s="22">
        <f t="shared" si="56"/>
        <v>4614</v>
      </c>
      <c r="Y745" s="22" t="e">
        <f>X745-#REF!</f>
        <v>#REF!</v>
      </c>
    </row>
    <row r="746" spans="1:25" s="20" customFormat="1" ht="30" x14ac:dyDescent="0.25">
      <c r="A746" s="13"/>
      <c r="B746" s="10" t="s">
        <v>350</v>
      </c>
      <c r="C746" s="40" t="s">
        <v>4</v>
      </c>
      <c r="D746" s="58" t="s">
        <v>1274</v>
      </c>
      <c r="E746" s="12"/>
      <c r="F746" s="52"/>
      <c r="G746" s="11">
        <v>9238</v>
      </c>
      <c r="H746" s="11"/>
      <c r="I746" s="4"/>
      <c r="J746" s="11"/>
      <c r="K746" s="4"/>
      <c r="L746" s="4"/>
      <c r="M746" s="4"/>
      <c r="N746" s="4"/>
      <c r="O746" s="4"/>
      <c r="P746" s="4"/>
      <c r="Q746" s="11" t="e">
        <f>MIN(J746,I746,H746,G746,F746,E746,#REF!,L746)</f>
        <v>#REF!</v>
      </c>
      <c r="R746" s="11" t="e">
        <f>Q746-#REF!</f>
        <v>#REF!</v>
      </c>
      <c r="S746" s="11" t="e">
        <f t="shared" si="61"/>
        <v>#REF!</v>
      </c>
      <c r="T746" s="4">
        <v>9238</v>
      </c>
      <c r="U746" s="21" t="e">
        <f t="shared" si="58"/>
        <v>#REF!</v>
      </c>
      <c r="V746" s="12" t="s">
        <v>7</v>
      </c>
      <c r="W746" s="20">
        <f>COUNT(L746,M746,N746,F746,J746,I746,H746,G746,#REF!,E746,#REF!)</f>
        <v>1</v>
      </c>
      <c r="X746" s="22">
        <f t="shared" si="56"/>
        <v>9238</v>
      </c>
      <c r="Y746" s="22" t="e">
        <f>X746-#REF!</f>
        <v>#REF!</v>
      </c>
    </row>
    <row r="747" spans="1:25" s="20" customFormat="1" ht="30" x14ac:dyDescent="0.25">
      <c r="A747" s="13"/>
      <c r="B747" s="10" t="s">
        <v>351</v>
      </c>
      <c r="C747" s="40" t="s">
        <v>4</v>
      </c>
      <c r="D747" s="58" t="s">
        <v>1274</v>
      </c>
      <c r="E747" s="12"/>
      <c r="F747" s="52"/>
      <c r="G747" s="11"/>
      <c r="H747" s="4"/>
      <c r="I747" s="4"/>
      <c r="J747" s="11"/>
      <c r="K747" s="4"/>
      <c r="L747" s="4"/>
      <c r="M747" s="4"/>
      <c r="N747" s="4"/>
      <c r="O747" s="4"/>
      <c r="P747" s="4"/>
      <c r="Q747" s="11" t="e">
        <f>MIN(J747,I747,H747,G747,F747,E747,#REF!,L747)</f>
        <v>#REF!</v>
      </c>
      <c r="R747" s="11" t="e">
        <f>Q747-#REF!</f>
        <v>#REF!</v>
      </c>
      <c r="S747" s="11" t="e">
        <f t="shared" si="61"/>
        <v>#REF!</v>
      </c>
      <c r="T747" s="23" t="e">
        <f>Q747</f>
        <v>#REF!</v>
      </c>
      <c r="U747" s="21" t="e">
        <f t="shared" si="58"/>
        <v>#REF!</v>
      </c>
      <c r="V747" s="12" t="s">
        <v>6</v>
      </c>
      <c r="W747" s="20">
        <f>COUNT(L747,M747,N747,F747,J747,I747,H747,G747,#REF!,E747,#REF!)</f>
        <v>0</v>
      </c>
      <c r="X747" s="22" t="e">
        <f t="shared" si="56"/>
        <v>#DIV/0!</v>
      </c>
      <c r="Y747" s="22" t="e">
        <f>X747-#REF!</f>
        <v>#DIV/0!</v>
      </c>
    </row>
    <row r="748" spans="1:25" s="20" customFormat="1" ht="30" x14ac:dyDescent="0.25">
      <c r="A748" s="13"/>
      <c r="B748" s="10" t="s">
        <v>352</v>
      </c>
      <c r="C748" s="40" t="s">
        <v>4</v>
      </c>
      <c r="D748" s="58" t="s">
        <v>1274</v>
      </c>
      <c r="E748" s="12"/>
      <c r="F748" s="52"/>
      <c r="G748" s="11"/>
      <c r="H748" s="4"/>
      <c r="I748" s="4"/>
      <c r="J748" s="11"/>
      <c r="K748" s="4"/>
      <c r="L748" s="4"/>
      <c r="M748" s="4"/>
      <c r="N748" s="4"/>
      <c r="O748" s="4"/>
      <c r="P748" s="4"/>
      <c r="Q748" s="11" t="e">
        <f>MIN(J748,I748,H748,G748,F748,E748,#REF!,L748)</f>
        <v>#REF!</v>
      </c>
      <c r="R748" s="11" t="e">
        <f>Q748-#REF!</f>
        <v>#REF!</v>
      </c>
      <c r="S748" s="11" t="e">
        <f t="shared" si="61"/>
        <v>#REF!</v>
      </c>
      <c r="T748" s="23" t="e">
        <f>Q748</f>
        <v>#REF!</v>
      </c>
      <c r="U748" s="21" t="e">
        <f t="shared" si="58"/>
        <v>#REF!</v>
      </c>
      <c r="V748" s="12" t="s">
        <v>6</v>
      </c>
      <c r="W748" s="20">
        <f>COUNT(L748,M748,N748,F748,J748,I748,H748,G748,#REF!,E748,#REF!)</f>
        <v>0</v>
      </c>
      <c r="X748" s="22" t="e">
        <f t="shared" si="56"/>
        <v>#DIV/0!</v>
      </c>
      <c r="Y748" s="22" t="e">
        <f>X748-#REF!</f>
        <v>#DIV/0!</v>
      </c>
    </row>
    <row r="749" spans="1:25" s="20" customFormat="1" ht="30" x14ac:dyDescent="0.25">
      <c r="A749" s="13"/>
      <c r="B749" s="10" t="s">
        <v>353</v>
      </c>
      <c r="C749" s="40" t="s">
        <v>4</v>
      </c>
      <c r="D749" s="58" t="s">
        <v>1274</v>
      </c>
      <c r="E749" s="12"/>
      <c r="F749" s="52"/>
      <c r="G749" s="11"/>
      <c r="H749" s="4"/>
      <c r="I749" s="4"/>
      <c r="J749" s="11"/>
      <c r="K749" s="4"/>
      <c r="L749" s="4"/>
      <c r="M749" s="4"/>
      <c r="N749" s="4"/>
      <c r="O749" s="4"/>
      <c r="P749" s="4"/>
      <c r="Q749" s="11" t="e">
        <f>MIN(J749,I749,H749,G749,F749,E749,#REF!,L749)</f>
        <v>#REF!</v>
      </c>
      <c r="R749" s="11" t="e">
        <f>Q749-#REF!</f>
        <v>#REF!</v>
      </c>
      <c r="S749" s="11" t="e">
        <f t="shared" si="61"/>
        <v>#REF!</v>
      </c>
      <c r="T749" s="23" t="e">
        <f>Q749</f>
        <v>#REF!</v>
      </c>
      <c r="U749" s="21" t="e">
        <f t="shared" si="58"/>
        <v>#REF!</v>
      </c>
      <c r="V749" s="12" t="s">
        <v>6</v>
      </c>
      <c r="W749" s="20">
        <f>COUNT(L749,M749,N749,F749,J749,I749,H749,G749,#REF!,E749,#REF!)</f>
        <v>0</v>
      </c>
      <c r="X749" s="22" t="e">
        <f t="shared" si="56"/>
        <v>#DIV/0!</v>
      </c>
      <c r="Y749" s="22" t="e">
        <f>X749-#REF!</f>
        <v>#DIV/0!</v>
      </c>
    </row>
    <row r="750" spans="1:25" s="20" customFormat="1" ht="30" x14ac:dyDescent="0.25">
      <c r="A750" s="13"/>
      <c r="B750" s="10" t="s">
        <v>354</v>
      </c>
      <c r="C750" s="40" t="s">
        <v>4</v>
      </c>
      <c r="D750" s="58" t="s">
        <v>1274</v>
      </c>
      <c r="E750" s="12"/>
      <c r="F750" s="52"/>
      <c r="G750" s="11">
        <v>112000</v>
      </c>
      <c r="H750" s="4"/>
      <c r="I750" s="4"/>
      <c r="J750" s="11"/>
      <c r="K750" s="4"/>
      <c r="L750" s="4"/>
      <c r="M750" s="4"/>
      <c r="N750" s="4"/>
      <c r="O750" s="4"/>
      <c r="P750" s="4"/>
      <c r="Q750" s="11" t="e">
        <f>MIN(J750,I750,H750,G750,F750,E750,#REF!,L750)</f>
        <v>#REF!</v>
      </c>
      <c r="R750" s="11" t="e">
        <f>Q750-#REF!</f>
        <v>#REF!</v>
      </c>
      <c r="S750" s="11" t="e">
        <f t="shared" si="61"/>
        <v>#REF!</v>
      </c>
      <c r="T750" s="23" t="e">
        <f>Q750</f>
        <v>#REF!</v>
      </c>
      <c r="U750" s="21" t="e">
        <f t="shared" si="58"/>
        <v>#REF!</v>
      </c>
      <c r="V750" s="12" t="s">
        <v>6</v>
      </c>
      <c r="W750" s="20">
        <f>COUNT(L750,M750,N750,F750,J750,I750,H750,G750,#REF!,E750,#REF!)</f>
        <v>1</v>
      </c>
      <c r="X750" s="22">
        <f t="shared" si="56"/>
        <v>112000</v>
      </c>
      <c r="Y750" s="22" t="e">
        <f>X750-#REF!</f>
        <v>#REF!</v>
      </c>
    </row>
    <row r="751" spans="1:25" s="20" customFormat="1" ht="30" x14ac:dyDescent="0.25">
      <c r="A751" s="13"/>
      <c r="B751" s="10" t="s">
        <v>355</v>
      </c>
      <c r="C751" s="40" t="s">
        <v>4</v>
      </c>
      <c r="D751" s="58" t="s">
        <v>1274</v>
      </c>
      <c r="E751" s="12"/>
      <c r="F751" s="52"/>
      <c r="G751" s="11">
        <v>67879</v>
      </c>
      <c r="H751" s="11"/>
      <c r="I751" s="4"/>
      <c r="J751" s="11"/>
      <c r="K751" s="4"/>
      <c r="L751" s="4"/>
      <c r="M751" s="4"/>
      <c r="N751" s="4"/>
      <c r="O751" s="4"/>
      <c r="P751" s="4"/>
      <c r="Q751" s="11" t="e">
        <f>MIN(J751,I751,H751,G751,F751,E751,#REF!,L751)</f>
        <v>#REF!</v>
      </c>
      <c r="R751" s="11" t="e">
        <f>Q751-#REF!</f>
        <v>#REF!</v>
      </c>
      <c r="S751" s="11" t="e">
        <f t="shared" si="61"/>
        <v>#REF!</v>
      </c>
      <c r="T751" s="11">
        <f>G751</f>
        <v>67879</v>
      </c>
      <c r="U751" s="21" t="e">
        <f t="shared" si="58"/>
        <v>#REF!</v>
      </c>
      <c r="V751" s="12" t="s">
        <v>7</v>
      </c>
      <c r="W751" s="20">
        <f>COUNT(L751,M751,N751,F751,J751,I751,H751,G751,#REF!,E751,#REF!)</f>
        <v>1</v>
      </c>
      <c r="X751" s="22">
        <f t="shared" si="56"/>
        <v>67879</v>
      </c>
      <c r="Y751" s="22" t="e">
        <f>X751-#REF!</f>
        <v>#REF!</v>
      </c>
    </row>
    <row r="752" spans="1:25" s="20" customFormat="1" ht="30" x14ac:dyDescent="0.25">
      <c r="A752" s="13"/>
      <c r="B752" s="10" t="s">
        <v>356</v>
      </c>
      <c r="C752" s="40" t="s">
        <v>4</v>
      </c>
      <c r="D752" s="58" t="s">
        <v>1274</v>
      </c>
      <c r="E752" s="12"/>
      <c r="F752" s="52"/>
      <c r="G752" s="11">
        <v>2769</v>
      </c>
      <c r="H752" s="11"/>
      <c r="I752" s="4"/>
      <c r="J752" s="11"/>
      <c r="K752" s="4"/>
      <c r="L752" s="4"/>
      <c r="M752" s="4"/>
      <c r="N752" s="4"/>
      <c r="O752" s="4"/>
      <c r="P752" s="4"/>
      <c r="Q752" s="11" t="e">
        <f>MIN(J752,I752,H752,G752,F752,E752,#REF!,L752)</f>
        <v>#REF!</v>
      </c>
      <c r="R752" s="11" t="e">
        <f>Q752-#REF!</f>
        <v>#REF!</v>
      </c>
      <c r="S752" s="11" t="e">
        <f t="shared" si="61"/>
        <v>#REF!</v>
      </c>
      <c r="T752" s="11">
        <f>G752</f>
        <v>2769</v>
      </c>
      <c r="U752" s="21" t="e">
        <f t="shared" si="58"/>
        <v>#REF!</v>
      </c>
      <c r="V752" s="12" t="s">
        <v>7</v>
      </c>
      <c r="W752" s="20">
        <f>COUNT(L752,M752,N752,F752,J752,I752,H752,G752,#REF!,E752,#REF!)</f>
        <v>1</v>
      </c>
      <c r="X752" s="22">
        <f t="shared" si="56"/>
        <v>2769</v>
      </c>
      <c r="Y752" s="22" t="e">
        <f>X752-#REF!</f>
        <v>#REF!</v>
      </c>
    </row>
    <row r="753" spans="1:25" s="20" customFormat="1" ht="30" x14ac:dyDescent="0.25">
      <c r="A753" s="13"/>
      <c r="B753" s="10" t="s">
        <v>357</v>
      </c>
      <c r="C753" s="40" t="s">
        <v>4</v>
      </c>
      <c r="D753" s="58" t="s">
        <v>1274</v>
      </c>
      <c r="E753" s="12"/>
      <c r="F753" s="52"/>
      <c r="G753" s="11">
        <v>67523</v>
      </c>
      <c r="H753" s="11"/>
      <c r="I753" s="4"/>
      <c r="J753" s="11"/>
      <c r="K753" s="4"/>
      <c r="L753" s="4"/>
      <c r="M753" s="4"/>
      <c r="N753" s="4"/>
      <c r="O753" s="4"/>
      <c r="P753" s="4"/>
      <c r="Q753" s="11" t="e">
        <f>MIN(J753,I753,H753,G753,F753,E753,#REF!,L753)</f>
        <v>#REF!</v>
      </c>
      <c r="R753" s="11" t="e">
        <f>Q753-#REF!</f>
        <v>#REF!</v>
      </c>
      <c r="S753" s="11" t="e">
        <f t="shared" si="61"/>
        <v>#REF!</v>
      </c>
      <c r="T753" s="11">
        <f>G753</f>
        <v>67523</v>
      </c>
      <c r="U753" s="21" t="e">
        <f t="shared" si="58"/>
        <v>#REF!</v>
      </c>
      <c r="V753" s="12" t="s">
        <v>7</v>
      </c>
      <c r="W753" s="20">
        <f>COUNT(L753,M753,N753,F753,J753,I753,H753,G753,#REF!,E753,#REF!)</f>
        <v>1</v>
      </c>
      <c r="X753" s="22">
        <f t="shared" si="56"/>
        <v>67523</v>
      </c>
      <c r="Y753" s="22" t="e">
        <f>X753-#REF!</f>
        <v>#REF!</v>
      </c>
    </row>
    <row r="754" spans="1:25" s="20" customFormat="1" ht="30" x14ac:dyDescent="0.25">
      <c r="A754" s="13"/>
      <c r="B754" s="10" t="s">
        <v>358</v>
      </c>
      <c r="C754" s="40" t="s">
        <v>4</v>
      </c>
      <c r="D754" s="58" t="s">
        <v>1274</v>
      </c>
      <c r="E754" s="12"/>
      <c r="F754" s="52"/>
      <c r="G754" s="11">
        <v>121148</v>
      </c>
      <c r="H754" s="11"/>
      <c r="I754" s="4"/>
      <c r="J754" s="11"/>
      <c r="K754" s="4"/>
      <c r="L754" s="4"/>
      <c r="M754" s="4"/>
      <c r="N754" s="4"/>
      <c r="O754" s="4"/>
      <c r="P754" s="4"/>
      <c r="Q754" s="11" t="e">
        <f>MIN(J754,I754,H754,G754,F754,E754,#REF!,L754)</f>
        <v>#REF!</v>
      </c>
      <c r="R754" s="11" t="e">
        <f>Q754-#REF!</f>
        <v>#REF!</v>
      </c>
      <c r="S754" s="11" t="e">
        <f t="shared" si="61"/>
        <v>#REF!</v>
      </c>
      <c r="T754" s="11">
        <f>G754</f>
        <v>121148</v>
      </c>
      <c r="U754" s="21" t="e">
        <f t="shared" si="58"/>
        <v>#REF!</v>
      </c>
      <c r="V754" s="12" t="s">
        <v>7</v>
      </c>
      <c r="W754" s="20">
        <f>COUNT(L754,M754,N754,F754,J754,I754,H754,G754,#REF!,E754,#REF!)</f>
        <v>1</v>
      </c>
      <c r="X754" s="22">
        <f t="shared" si="56"/>
        <v>121148</v>
      </c>
      <c r="Y754" s="22" t="e">
        <f>X754-#REF!</f>
        <v>#REF!</v>
      </c>
    </row>
    <row r="755" spans="1:25" s="20" customFormat="1" ht="30" x14ac:dyDescent="0.25">
      <c r="A755" s="13"/>
      <c r="B755" s="10" t="s">
        <v>359</v>
      </c>
      <c r="C755" s="40" t="s">
        <v>4</v>
      </c>
      <c r="D755" s="58" t="s">
        <v>1274</v>
      </c>
      <c r="E755" s="12"/>
      <c r="F755" s="52"/>
      <c r="G755" s="11">
        <v>120825</v>
      </c>
      <c r="H755" s="11"/>
      <c r="I755" s="4"/>
      <c r="J755" s="11"/>
      <c r="K755" s="4"/>
      <c r="L755" s="4"/>
      <c r="M755" s="4"/>
      <c r="N755" s="4"/>
      <c r="O755" s="4"/>
      <c r="P755" s="4"/>
      <c r="Q755" s="11" t="e">
        <f>MIN(J755,I755,H755,G755,F755,E755,#REF!,L755)</f>
        <v>#REF!</v>
      </c>
      <c r="R755" s="11" t="e">
        <f>Q755-#REF!</f>
        <v>#REF!</v>
      </c>
      <c r="S755" s="11" t="e">
        <f t="shared" si="61"/>
        <v>#REF!</v>
      </c>
      <c r="T755" s="11">
        <f>G755</f>
        <v>120825</v>
      </c>
      <c r="U755" s="21" t="e">
        <f t="shared" si="58"/>
        <v>#REF!</v>
      </c>
      <c r="V755" s="12" t="s">
        <v>7</v>
      </c>
      <c r="W755" s="20">
        <f>COUNT(L755,M755,N755,F755,J755,I755,H755,G755,#REF!,E755,#REF!)</f>
        <v>1</v>
      </c>
      <c r="X755" s="22">
        <f t="shared" si="56"/>
        <v>120825</v>
      </c>
      <c r="Y755" s="22" t="e">
        <f>X755-#REF!</f>
        <v>#REF!</v>
      </c>
    </row>
    <row r="756" spans="1:25" s="20" customFormat="1" ht="30" x14ac:dyDescent="0.25">
      <c r="A756" s="13"/>
      <c r="B756" s="10" t="s">
        <v>360</v>
      </c>
      <c r="C756" s="40" t="s">
        <v>4</v>
      </c>
      <c r="D756" s="58" t="s">
        <v>1274</v>
      </c>
      <c r="E756" s="12"/>
      <c r="F756" s="48">
        <v>3751.4406779661017</v>
      </c>
      <c r="G756" s="11"/>
      <c r="H756" s="4"/>
      <c r="I756" s="4"/>
      <c r="J756" s="11"/>
      <c r="K756" s="4"/>
      <c r="L756" s="4"/>
      <c r="M756" s="4"/>
      <c r="N756" s="4"/>
      <c r="O756" s="4"/>
      <c r="P756" s="4"/>
      <c r="Q756" s="11" t="e">
        <f>MIN(J756,I756,H756,G756,F756,E756,#REF!,L756)</f>
        <v>#REF!</v>
      </c>
      <c r="R756" s="11" t="e">
        <f>Q756-#REF!</f>
        <v>#REF!</v>
      </c>
      <c r="S756" s="11" t="e">
        <f t="shared" si="61"/>
        <v>#REF!</v>
      </c>
      <c r="T756" s="4">
        <v>3751.44</v>
      </c>
      <c r="U756" s="21" t="e">
        <f t="shared" si="58"/>
        <v>#REF!</v>
      </c>
      <c r="V756" s="12" t="s">
        <v>887</v>
      </c>
      <c r="W756" s="20">
        <f>COUNT(L756,M756,N756,F756,J756,I756,H756,G756,#REF!,E756,#REF!)</f>
        <v>1</v>
      </c>
      <c r="X756" s="22">
        <f t="shared" si="56"/>
        <v>3751.4406779661017</v>
      </c>
      <c r="Y756" s="22" t="e">
        <f>X756-#REF!</f>
        <v>#REF!</v>
      </c>
    </row>
    <row r="757" spans="1:25" s="20" customFormat="1" ht="30" x14ac:dyDescent="0.25">
      <c r="A757" s="13"/>
      <c r="B757" s="10" t="s">
        <v>361</v>
      </c>
      <c r="C757" s="40" t="s">
        <v>4</v>
      </c>
      <c r="D757" s="58" t="s">
        <v>1274</v>
      </c>
      <c r="E757" s="12"/>
      <c r="F757" s="52"/>
      <c r="G757" s="11">
        <v>16824</v>
      </c>
      <c r="H757" s="11"/>
      <c r="I757" s="4"/>
      <c r="J757" s="11"/>
      <c r="K757" s="4"/>
      <c r="L757" s="4"/>
      <c r="M757" s="4"/>
      <c r="N757" s="4"/>
      <c r="O757" s="4"/>
      <c r="P757" s="4"/>
      <c r="Q757" s="11" t="e">
        <f>MIN(J757,I757,H757,G757,F757,E757,#REF!,L757)</f>
        <v>#REF!</v>
      </c>
      <c r="R757" s="11" t="e">
        <f>Q757-#REF!</f>
        <v>#REF!</v>
      </c>
      <c r="S757" s="11" t="e">
        <f t="shared" si="61"/>
        <v>#REF!</v>
      </c>
      <c r="T757" s="11">
        <f t="shared" ref="T757:T768" si="62">G757</f>
        <v>16824</v>
      </c>
      <c r="U757" s="21" t="e">
        <f t="shared" si="58"/>
        <v>#REF!</v>
      </c>
      <c r="V757" s="12" t="s">
        <v>7</v>
      </c>
      <c r="W757" s="20">
        <f>COUNT(L757,M757,N757,F757,J757,I757,H757,G757,#REF!,E757,#REF!)</f>
        <v>1</v>
      </c>
      <c r="X757" s="22">
        <f t="shared" si="56"/>
        <v>16824</v>
      </c>
      <c r="Y757" s="22" t="e">
        <f>X757-#REF!</f>
        <v>#REF!</v>
      </c>
    </row>
    <row r="758" spans="1:25" s="20" customFormat="1" ht="30" x14ac:dyDescent="0.25">
      <c r="A758" s="13"/>
      <c r="B758" s="10" t="s">
        <v>362</v>
      </c>
      <c r="C758" s="40" t="s">
        <v>4</v>
      </c>
      <c r="D758" s="58" t="s">
        <v>1274</v>
      </c>
      <c r="E758" s="12"/>
      <c r="F758" s="52"/>
      <c r="G758" s="11">
        <v>92612</v>
      </c>
      <c r="H758" s="11"/>
      <c r="I758" s="4"/>
      <c r="J758" s="11"/>
      <c r="K758" s="4"/>
      <c r="L758" s="4"/>
      <c r="M758" s="4"/>
      <c r="N758" s="4"/>
      <c r="O758" s="4"/>
      <c r="P758" s="4"/>
      <c r="Q758" s="11" t="e">
        <f>MIN(J758,I758,H758,G758,F758,E758,#REF!,L758)</f>
        <v>#REF!</v>
      </c>
      <c r="R758" s="11" t="e">
        <f>Q758-#REF!</f>
        <v>#REF!</v>
      </c>
      <c r="S758" s="11" t="e">
        <f t="shared" si="61"/>
        <v>#REF!</v>
      </c>
      <c r="T758" s="11">
        <f t="shared" si="62"/>
        <v>92612</v>
      </c>
      <c r="U758" s="21" t="e">
        <f t="shared" si="58"/>
        <v>#REF!</v>
      </c>
      <c r="V758" s="12" t="s">
        <v>7</v>
      </c>
      <c r="W758" s="20">
        <f>COUNT(L758,M758,N758,F758,J758,I758,H758,G758,#REF!,E758,#REF!)</f>
        <v>1</v>
      </c>
      <c r="X758" s="22">
        <f t="shared" si="56"/>
        <v>92612</v>
      </c>
      <c r="Y758" s="22" t="e">
        <f>X758-#REF!</f>
        <v>#REF!</v>
      </c>
    </row>
    <row r="759" spans="1:25" s="20" customFormat="1" ht="30" x14ac:dyDescent="0.25">
      <c r="A759" s="13"/>
      <c r="B759" s="10" t="s">
        <v>363</v>
      </c>
      <c r="C759" s="40" t="s">
        <v>1259</v>
      </c>
      <c r="D759" s="58" t="s">
        <v>1274</v>
      </c>
      <c r="E759" s="12"/>
      <c r="F759" s="52"/>
      <c r="G759" s="11">
        <v>46</v>
      </c>
      <c r="H759" s="11"/>
      <c r="I759" s="4"/>
      <c r="J759" s="11"/>
      <c r="K759" s="4"/>
      <c r="L759" s="4"/>
      <c r="M759" s="4"/>
      <c r="N759" s="4"/>
      <c r="O759" s="4"/>
      <c r="P759" s="4"/>
      <c r="Q759" s="11" t="e">
        <f>MIN(J759,I759,H759,G759,F759,E759,#REF!,L759)</f>
        <v>#REF!</v>
      </c>
      <c r="R759" s="11" t="e">
        <f>Q759-#REF!</f>
        <v>#REF!</v>
      </c>
      <c r="S759" s="11" t="e">
        <f t="shared" si="61"/>
        <v>#REF!</v>
      </c>
      <c r="T759" s="11">
        <f t="shared" si="62"/>
        <v>46</v>
      </c>
      <c r="U759" s="21" t="e">
        <f t="shared" si="58"/>
        <v>#REF!</v>
      </c>
      <c r="V759" s="12" t="s">
        <v>7</v>
      </c>
      <c r="W759" s="20">
        <f>COUNT(L759,M759,N759,F759,J759,I759,H759,G759,#REF!,E759,#REF!)</f>
        <v>1</v>
      </c>
      <c r="X759" s="22">
        <f t="shared" si="56"/>
        <v>46</v>
      </c>
      <c r="Y759" s="22" t="e">
        <f>X759-#REF!</f>
        <v>#REF!</v>
      </c>
    </row>
    <row r="760" spans="1:25" s="20" customFormat="1" ht="30" x14ac:dyDescent="0.25">
      <c r="A760" s="13"/>
      <c r="B760" s="10" t="s">
        <v>364</v>
      </c>
      <c r="C760" s="40" t="s">
        <v>4</v>
      </c>
      <c r="D760" s="58" t="s">
        <v>1274</v>
      </c>
      <c r="E760" s="12"/>
      <c r="F760" s="52"/>
      <c r="G760" s="11">
        <v>13843</v>
      </c>
      <c r="H760" s="11"/>
      <c r="I760" s="4"/>
      <c r="J760" s="11"/>
      <c r="K760" s="4"/>
      <c r="L760" s="4"/>
      <c r="M760" s="4"/>
      <c r="N760" s="4"/>
      <c r="O760" s="4"/>
      <c r="P760" s="4"/>
      <c r="Q760" s="11" t="e">
        <f>MIN(J760,I760,H760,G760,F760,E760,#REF!,L760)</f>
        <v>#REF!</v>
      </c>
      <c r="R760" s="11" t="e">
        <f>Q760-#REF!</f>
        <v>#REF!</v>
      </c>
      <c r="S760" s="11" t="e">
        <f t="shared" si="61"/>
        <v>#REF!</v>
      </c>
      <c r="T760" s="11">
        <f t="shared" si="62"/>
        <v>13843</v>
      </c>
      <c r="U760" s="21" t="e">
        <f t="shared" si="58"/>
        <v>#REF!</v>
      </c>
      <c r="V760" s="12" t="s">
        <v>7</v>
      </c>
      <c r="W760" s="20">
        <f>COUNT(L760,M760,N760,F760,J760,I760,H760,G760,#REF!,E760,#REF!)</f>
        <v>1</v>
      </c>
      <c r="X760" s="22">
        <f t="shared" si="56"/>
        <v>13843</v>
      </c>
      <c r="Y760" s="22" t="e">
        <f>X760-#REF!</f>
        <v>#REF!</v>
      </c>
    </row>
    <row r="761" spans="1:25" s="20" customFormat="1" ht="30" x14ac:dyDescent="0.25">
      <c r="A761" s="13"/>
      <c r="B761" s="10" t="s">
        <v>365</v>
      </c>
      <c r="C761" s="40" t="s">
        <v>4</v>
      </c>
      <c r="D761" s="58" t="s">
        <v>1274</v>
      </c>
      <c r="E761" s="12"/>
      <c r="F761" s="52"/>
      <c r="G761" s="11">
        <v>37377</v>
      </c>
      <c r="H761" s="11"/>
      <c r="I761" s="4"/>
      <c r="J761" s="11"/>
      <c r="K761" s="4"/>
      <c r="L761" s="4"/>
      <c r="M761" s="4"/>
      <c r="N761" s="4"/>
      <c r="O761" s="4"/>
      <c r="P761" s="4"/>
      <c r="Q761" s="11" t="e">
        <f>MIN(J761,I761,H761,G761,F761,E761,#REF!,L761)</f>
        <v>#REF!</v>
      </c>
      <c r="R761" s="11" t="e">
        <f>Q761-#REF!</f>
        <v>#REF!</v>
      </c>
      <c r="S761" s="11" t="e">
        <f t="shared" si="61"/>
        <v>#REF!</v>
      </c>
      <c r="T761" s="11">
        <f t="shared" si="62"/>
        <v>37377</v>
      </c>
      <c r="U761" s="21" t="e">
        <f t="shared" si="58"/>
        <v>#REF!</v>
      </c>
      <c r="V761" s="12" t="s">
        <v>7</v>
      </c>
      <c r="W761" s="20">
        <f>COUNT(L761,M761,N761,F761,J761,I761,H761,G761,#REF!,E761,#REF!)</f>
        <v>1</v>
      </c>
      <c r="X761" s="22">
        <f t="shared" si="56"/>
        <v>37377</v>
      </c>
      <c r="Y761" s="22" t="e">
        <f>X761-#REF!</f>
        <v>#REF!</v>
      </c>
    </row>
    <row r="762" spans="1:25" s="20" customFormat="1" ht="30" x14ac:dyDescent="0.25">
      <c r="A762" s="13"/>
      <c r="B762" s="10" t="s">
        <v>366</v>
      </c>
      <c r="C762" s="40" t="s">
        <v>4</v>
      </c>
      <c r="D762" s="58" t="s">
        <v>1274</v>
      </c>
      <c r="E762" s="12"/>
      <c r="F762" s="52"/>
      <c r="G762" s="11">
        <v>37377</v>
      </c>
      <c r="H762" s="11"/>
      <c r="I762" s="4"/>
      <c r="J762" s="11"/>
      <c r="K762" s="4"/>
      <c r="L762" s="4"/>
      <c r="M762" s="4"/>
      <c r="N762" s="4"/>
      <c r="O762" s="4"/>
      <c r="P762" s="4"/>
      <c r="Q762" s="11" t="e">
        <f>MIN(J762,I762,H762,G762,F762,E762,#REF!,L762)</f>
        <v>#REF!</v>
      </c>
      <c r="R762" s="11" t="e">
        <f>Q762-#REF!</f>
        <v>#REF!</v>
      </c>
      <c r="S762" s="11" t="e">
        <f t="shared" si="61"/>
        <v>#REF!</v>
      </c>
      <c r="T762" s="11">
        <f t="shared" si="62"/>
        <v>37377</v>
      </c>
      <c r="U762" s="21" t="e">
        <f t="shared" si="58"/>
        <v>#REF!</v>
      </c>
      <c r="V762" s="12" t="s">
        <v>7</v>
      </c>
      <c r="W762" s="20">
        <f>COUNT(L762,M762,N762,F762,J762,I762,H762,G762,#REF!,E762,#REF!)</f>
        <v>1</v>
      </c>
      <c r="X762" s="22">
        <f t="shared" si="56"/>
        <v>37377</v>
      </c>
      <c r="Y762" s="22" t="e">
        <f>X762-#REF!</f>
        <v>#REF!</v>
      </c>
    </row>
    <row r="763" spans="1:25" s="20" customFormat="1" ht="30" x14ac:dyDescent="0.25">
      <c r="A763" s="13"/>
      <c r="B763" s="10" t="s">
        <v>367</v>
      </c>
      <c r="C763" s="40" t="s">
        <v>4</v>
      </c>
      <c r="D763" s="58" t="s">
        <v>1274</v>
      </c>
      <c r="E763" s="12"/>
      <c r="F763" s="52"/>
      <c r="G763" s="11">
        <v>57588</v>
      </c>
      <c r="H763" s="11"/>
      <c r="I763" s="4"/>
      <c r="J763" s="11"/>
      <c r="K763" s="4"/>
      <c r="L763" s="4"/>
      <c r="M763" s="4"/>
      <c r="N763" s="4"/>
      <c r="O763" s="4"/>
      <c r="P763" s="4"/>
      <c r="Q763" s="11" t="e">
        <f>MIN(J763,I763,H763,G763,F763,E763,#REF!,L763)</f>
        <v>#REF!</v>
      </c>
      <c r="R763" s="11" t="e">
        <f>Q763-#REF!</f>
        <v>#REF!</v>
      </c>
      <c r="S763" s="11" t="e">
        <f t="shared" si="61"/>
        <v>#REF!</v>
      </c>
      <c r="T763" s="11">
        <f t="shared" si="62"/>
        <v>57588</v>
      </c>
      <c r="U763" s="21" t="e">
        <f t="shared" si="58"/>
        <v>#REF!</v>
      </c>
      <c r="V763" s="12" t="s">
        <v>7</v>
      </c>
      <c r="W763" s="20">
        <f>COUNT(L763,M763,N763,F763,J763,I763,H763,G763,#REF!,E763,#REF!)</f>
        <v>1</v>
      </c>
      <c r="X763" s="22">
        <f t="shared" si="56"/>
        <v>57588</v>
      </c>
      <c r="Y763" s="22" t="e">
        <f>X763-#REF!</f>
        <v>#REF!</v>
      </c>
    </row>
    <row r="764" spans="1:25" s="20" customFormat="1" ht="30" x14ac:dyDescent="0.25">
      <c r="A764" s="13"/>
      <c r="B764" s="10" t="s">
        <v>368</v>
      </c>
      <c r="C764" s="40" t="s">
        <v>4</v>
      </c>
      <c r="D764" s="58" t="s">
        <v>1274</v>
      </c>
      <c r="E764" s="12"/>
      <c r="F764" s="52"/>
      <c r="G764" s="11">
        <v>7212</v>
      </c>
      <c r="H764" s="11"/>
      <c r="I764" s="4"/>
      <c r="J764" s="11"/>
      <c r="K764" s="4"/>
      <c r="L764" s="4"/>
      <c r="M764" s="4"/>
      <c r="N764" s="4"/>
      <c r="O764" s="4"/>
      <c r="P764" s="4"/>
      <c r="Q764" s="11" t="e">
        <f>MIN(J764,I764,H764,G764,F764,E764,#REF!,L764)</f>
        <v>#REF!</v>
      </c>
      <c r="R764" s="11" t="e">
        <f>Q764-#REF!</f>
        <v>#REF!</v>
      </c>
      <c r="S764" s="11" t="e">
        <f t="shared" si="61"/>
        <v>#REF!</v>
      </c>
      <c r="T764" s="11">
        <f t="shared" si="62"/>
        <v>7212</v>
      </c>
      <c r="U764" s="21" t="e">
        <f t="shared" si="58"/>
        <v>#REF!</v>
      </c>
      <c r="V764" s="12" t="s">
        <v>7</v>
      </c>
      <c r="W764" s="20">
        <f>COUNT(L764,M764,N764,F764,J764,I764,H764,G764,#REF!,E764,#REF!)</f>
        <v>1</v>
      </c>
      <c r="X764" s="22">
        <f t="shared" si="56"/>
        <v>7212</v>
      </c>
      <c r="Y764" s="22" t="e">
        <f>X764-#REF!</f>
        <v>#REF!</v>
      </c>
    </row>
    <row r="765" spans="1:25" s="20" customFormat="1" ht="30" x14ac:dyDescent="0.25">
      <c r="A765" s="13"/>
      <c r="B765" s="10" t="s">
        <v>369</v>
      </c>
      <c r="C765" s="40" t="s">
        <v>4</v>
      </c>
      <c r="D765" s="58" t="s">
        <v>1274</v>
      </c>
      <c r="E765" s="12"/>
      <c r="F765" s="52"/>
      <c r="G765" s="11">
        <v>14425</v>
      </c>
      <c r="H765" s="11"/>
      <c r="I765" s="4"/>
      <c r="J765" s="11"/>
      <c r="K765" s="4"/>
      <c r="L765" s="4"/>
      <c r="M765" s="4"/>
      <c r="N765" s="4"/>
      <c r="O765" s="4"/>
      <c r="P765" s="4"/>
      <c r="Q765" s="11" t="e">
        <f>MIN(J765,I765,H765,G765,F765,E765,#REF!,L765)</f>
        <v>#REF!</v>
      </c>
      <c r="R765" s="11" t="e">
        <f>Q765-#REF!</f>
        <v>#REF!</v>
      </c>
      <c r="S765" s="11" t="e">
        <f t="shared" si="61"/>
        <v>#REF!</v>
      </c>
      <c r="T765" s="11">
        <f t="shared" si="62"/>
        <v>14425</v>
      </c>
      <c r="U765" s="21" t="e">
        <f t="shared" si="58"/>
        <v>#REF!</v>
      </c>
      <c r="V765" s="12" t="s">
        <v>7</v>
      </c>
      <c r="W765" s="20">
        <f>COUNT(L765,M765,N765,F765,J765,I765,H765,G765,#REF!,E765,#REF!)</f>
        <v>1</v>
      </c>
      <c r="X765" s="22">
        <f t="shared" si="56"/>
        <v>14425</v>
      </c>
      <c r="Y765" s="22" t="e">
        <f>X765-#REF!</f>
        <v>#REF!</v>
      </c>
    </row>
    <row r="766" spans="1:25" s="20" customFormat="1" ht="30" x14ac:dyDescent="0.25">
      <c r="A766" s="13"/>
      <c r="B766" s="10" t="s">
        <v>370</v>
      </c>
      <c r="C766" s="40" t="s">
        <v>4</v>
      </c>
      <c r="D766" s="58" t="s">
        <v>1274</v>
      </c>
      <c r="E766" s="12"/>
      <c r="F766" s="52"/>
      <c r="G766" s="11">
        <v>14425</v>
      </c>
      <c r="H766" s="11"/>
      <c r="I766" s="4"/>
      <c r="J766" s="11"/>
      <c r="K766" s="4"/>
      <c r="L766" s="4"/>
      <c r="M766" s="4"/>
      <c r="N766" s="4"/>
      <c r="O766" s="4"/>
      <c r="P766" s="4"/>
      <c r="Q766" s="11" t="e">
        <f>MIN(J766,I766,H766,G766,F766,E766,#REF!,L766)</f>
        <v>#REF!</v>
      </c>
      <c r="R766" s="11" t="e">
        <f>Q766-#REF!</f>
        <v>#REF!</v>
      </c>
      <c r="S766" s="11" t="e">
        <f t="shared" si="61"/>
        <v>#REF!</v>
      </c>
      <c r="T766" s="11">
        <f t="shared" si="62"/>
        <v>14425</v>
      </c>
      <c r="U766" s="21" t="e">
        <f t="shared" si="58"/>
        <v>#REF!</v>
      </c>
      <c r="V766" s="12" t="s">
        <v>7</v>
      </c>
      <c r="W766" s="20">
        <f>COUNT(L766,M766,N766,F766,J766,I766,H766,G766,#REF!,E766,#REF!)</f>
        <v>1</v>
      </c>
      <c r="X766" s="22">
        <f t="shared" si="56"/>
        <v>14425</v>
      </c>
      <c r="Y766" s="22" t="e">
        <f>X766-#REF!</f>
        <v>#REF!</v>
      </c>
    </row>
    <row r="767" spans="1:25" s="20" customFormat="1" ht="30" x14ac:dyDescent="0.25">
      <c r="A767" s="13"/>
      <c r="B767" s="10" t="s">
        <v>371</v>
      </c>
      <c r="C767" s="40" t="s">
        <v>4</v>
      </c>
      <c r="D767" s="58" t="s">
        <v>1274</v>
      </c>
      <c r="E767" s="12"/>
      <c r="F767" s="52"/>
      <c r="G767" s="11">
        <v>14425</v>
      </c>
      <c r="H767" s="11"/>
      <c r="I767" s="4"/>
      <c r="J767" s="11"/>
      <c r="K767" s="4"/>
      <c r="L767" s="4"/>
      <c r="M767" s="4"/>
      <c r="N767" s="4"/>
      <c r="O767" s="4"/>
      <c r="P767" s="4"/>
      <c r="Q767" s="11" t="e">
        <f>MIN(J767,I767,H767,G767,F767,E767,#REF!,L767)</f>
        <v>#REF!</v>
      </c>
      <c r="R767" s="11" t="e">
        <f>Q767-#REF!</f>
        <v>#REF!</v>
      </c>
      <c r="S767" s="11" t="e">
        <f t="shared" si="61"/>
        <v>#REF!</v>
      </c>
      <c r="T767" s="11">
        <f t="shared" si="62"/>
        <v>14425</v>
      </c>
      <c r="U767" s="21" t="e">
        <f t="shared" si="58"/>
        <v>#REF!</v>
      </c>
      <c r="V767" s="12" t="s">
        <v>7</v>
      </c>
      <c r="W767" s="20">
        <f>COUNT(L767,M767,N767,F767,J767,I767,H767,G767,#REF!,E767,#REF!)</f>
        <v>1</v>
      </c>
      <c r="X767" s="22">
        <f t="shared" si="56"/>
        <v>14425</v>
      </c>
      <c r="Y767" s="22" t="e">
        <f>X767-#REF!</f>
        <v>#REF!</v>
      </c>
    </row>
    <row r="768" spans="1:25" s="20" customFormat="1" ht="30" x14ac:dyDescent="0.25">
      <c r="A768" s="13"/>
      <c r="B768" s="10" t="s">
        <v>372</v>
      </c>
      <c r="C768" s="40" t="s">
        <v>4</v>
      </c>
      <c r="D768" s="58" t="s">
        <v>1274</v>
      </c>
      <c r="E768" s="12"/>
      <c r="F768" s="52"/>
      <c r="G768" s="11">
        <v>14425</v>
      </c>
      <c r="H768" s="11"/>
      <c r="I768" s="4"/>
      <c r="J768" s="11"/>
      <c r="K768" s="4"/>
      <c r="L768" s="4"/>
      <c r="M768" s="4"/>
      <c r="N768" s="4"/>
      <c r="O768" s="4"/>
      <c r="P768" s="4"/>
      <c r="Q768" s="11" t="e">
        <f>MIN(J768,I768,H768,G768,F768,E768,#REF!,L768)</f>
        <v>#REF!</v>
      </c>
      <c r="R768" s="11" t="e">
        <f>Q768-#REF!</f>
        <v>#REF!</v>
      </c>
      <c r="S768" s="11" t="e">
        <f t="shared" si="61"/>
        <v>#REF!</v>
      </c>
      <c r="T768" s="11">
        <f t="shared" si="62"/>
        <v>14425</v>
      </c>
      <c r="U768" s="21" t="e">
        <f t="shared" si="58"/>
        <v>#REF!</v>
      </c>
      <c r="V768" s="12" t="s">
        <v>7</v>
      </c>
      <c r="W768" s="20">
        <f>COUNT(L768,M768,N768,F768,J768,I768,H768,G768,#REF!,E768,#REF!)</f>
        <v>1</v>
      </c>
      <c r="X768" s="22">
        <f t="shared" si="56"/>
        <v>14425</v>
      </c>
      <c r="Y768" s="22" t="e">
        <f>X768-#REF!</f>
        <v>#REF!</v>
      </c>
    </row>
    <row r="769" spans="1:25" s="20" customFormat="1" ht="30" x14ac:dyDescent="0.25">
      <c r="A769" s="13"/>
      <c r="B769" s="10" t="s">
        <v>373</v>
      </c>
      <c r="C769" s="40" t="s">
        <v>4</v>
      </c>
      <c r="D769" s="58" t="s">
        <v>1274</v>
      </c>
      <c r="E769" s="12"/>
      <c r="F769" s="52"/>
      <c r="G769" s="11"/>
      <c r="H769" s="4"/>
      <c r="I769" s="4"/>
      <c r="J769" s="11"/>
      <c r="K769" s="4"/>
      <c r="L769" s="4"/>
      <c r="M769" s="4"/>
      <c r="N769" s="4"/>
      <c r="O769" s="4"/>
      <c r="P769" s="4"/>
      <c r="Q769" s="11" t="e">
        <f>MIN(J769,I769,H769,G769,F769,E769,#REF!,L769)</f>
        <v>#REF!</v>
      </c>
      <c r="R769" s="11" t="e">
        <f>Q769-#REF!</f>
        <v>#REF!</v>
      </c>
      <c r="S769" s="11" t="e">
        <f t="shared" si="61"/>
        <v>#REF!</v>
      </c>
      <c r="T769" s="23" t="e">
        <f>Q769</f>
        <v>#REF!</v>
      </c>
      <c r="U769" s="21" t="e">
        <f t="shared" si="58"/>
        <v>#REF!</v>
      </c>
      <c r="V769" s="12" t="s">
        <v>6</v>
      </c>
      <c r="W769" s="20">
        <f>COUNT(L769,M769,N769,F769,J769,I769,H769,G769,#REF!,E769,#REF!)</f>
        <v>0</v>
      </c>
      <c r="X769" s="22" t="e">
        <f t="shared" si="56"/>
        <v>#DIV/0!</v>
      </c>
      <c r="Y769" s="22" t="e">
        <f>X769-#REF!</f>
        <v>#DIV/0!</v>
      </c>
    </row>
    <row r="770" spans="1:25" s="20" customFormat="1" ht="30" x14ac:dyDescent="0.25">
      <c r="A770" s="13"/>
      <c r="B770" s="10" t="s">
        <v>374</v>
      </c>
      <c r="C770" s="40" t="s">
        <v>4</v>
      </c>
      <c r="D770" s="58" t="s">
        <v>1274</v>
      </c>
      <c r="E770" s="12"/>
      <c r="F770" s="52"/>
      <c r="G770" s="11"/>
      <c r="H770" s="4"/>
      <c r="I770" s="4"/>
      <c r="J770" s="11"/>
      <c r="K770" s="4"/>
      <c r="L770" s="4"/>
      <c r="M770" s="4"/>
      <c r="N770" s="4"/>
      <c r="O770" s="4"/>
      <c r="P770" s="4"/>
      <c r="Q770" s="11" t="e">
        <f>MIN(J770,I770,H770,G770,F770,E770,#REF!,L770)</f>
        <v>#REF!</v>
      </c>
      <c r="R770" s="11" t="e">
        <f>Q770-#REF!</f>
        <v>#REF!</v>
      </c>
      <c r="S770" s="11" t="e">
        <f t="shared" si="61"/>
        <v>#REF!</v>
      </c>
      <c r="T770" s="23" t="e">
        <f>Q770</f>
        <v>#REF!</v>
      </c>
      <c r="U770" s="21" t="e">
        <f t="shared" si="58"/>
        <v>#REF!</v>
      </c>
      <c r="V770" s="12" t="s">
        <v>6</v>
      </c>
      <c r="W770" s="20">
        <f>COUNT(L770,M770,N770,F770,J770,I770,H770,G770,#REF!,E770,#REF!)</f>
        <v>0</v>
      </c>
      <c r="X770" s="22" t="e">
        <f t="shared" si="56"/>
        <v>#DIV/0!</v>
      </c>
      <c r="Y770" s="22" t="e">
        <f>X770-#REF!</f>
        <v>#DIV/0!</v>
      </c>
    </row>
    <row r="771" spans="1:25" s="20" customFormat="1" ht="30" x14ac:dyDescent="0.25">
      <c r="A771" s="13"/>
      <c r="B771" s="10" t="s">
        <v>375</v>
      </c>
      <c r="C771" s="40" t="s">
        <v>4</v>
      </c>
      <c r="D771" s="58" t="s">
        <v>1274</v>
      </c>
      <c r="E771" s="12"/>
      <c r="F771" s="52"/>
      <c r="G771" s="11">
        <v>476993</v>
      </c>
      <c r="H771" s="11"/>
      <c r="I771" s="4"/>
      <c r="J771" s="11">
        <v>307009.60169491527</v>
      </c>
      <c r="K771" s="4"/>
      <c r="L771" s="4"/>
      <c r="M771" s="4"/>
      <c r="N771" s="4"/>
      <c r="O771" s="4"/>
      <c r="P771" s="4"/>
      <c r="Q771" s="11" t="e">
        <f>MIN(J771,I771,H771,G771,F771,E771,#REF!,L771)</f>
        <v>#REF!</v>
      </c>
      <c r="R771" s="11" t="e">
        <f>Q771-#REF!</f>
        <v>#REF!</v>
      </c>
      <c r="S771" s="11" t="e">
        <f t="shared" si="61"/>
        <v>#REF!</v>
      </c>
      <c r="T771" s="11" t="e">
        <f>Q771</f>
        <v>#REF!</v>
      </c>
      <c r="U771" s="21" t="e">
        <f t="shared" si="58"/>
        <v>#REF!</v>
      </c>
      <c r="V771" s="12" t="s">
        <v>13</v>
      </c>
      <c r="W771" s="20">
        <f>COUNT(L771,M771,N771,F771,J771,I771,H771,G771,#REF!,E771,#REF!)</f>
        <v>2</v>
      </c>
      <c r="X771" s="22">
        <f t="shared" si="56"/>
        <v>392001.30084745761</v>
      </c>
      <c r="Y771" s="22" t="e">
        <f>X771-#REF!</f>
        <v>#REF!</v>
      </c>
    </row>
    <row r="772" spans="1:25" s="20" customFormat="1" ht="30" x14ac:dyDescent="0.25">
      <c r="A772" s="13"/>
      <c r="B772" s="10" t="s">
        <v>376</v>
      </c>
      <c r="C772" s="40" t="s">
        <v>4</v>
      </c>
      <c r="D772" s="58" t="s">
        <v>1274</v>
      </c>
      <c r="E772" s="12"/>
      <c r="F772" s="52"/>
      <c r="G772" s="11">
        <v>665494</v>
      </c>
      <c r="H772" s="11"/>
      <c r="I772" s="4"/>
      <c r="J772" s="11"/>
      <c r="K772" s="4"/>
      <c r="L772" s="4"/>
      <c r="M772" s="4"/>
      <c r="N772" s="4"/>
      <c r="O772" s="4"/>
      <c r="P772" s="4"/>
      <c r="Q772" s="11" t="e">
        <f>MIN(J772,I772,H772,G772,F772,E772,#REF!,L772)</f>
        <v>#REF!</v>
      </c>
      <c r="R772" s="11" t="e">
        <f>Q772-#REF!</f>
        <v>#REF!</v>
      </c>
      <c r="S772" s="11" t="e">
        <f t="shared" si="61"/>
        <v>#REF!</v>
      </c>
      <c r="T772" s="4">
        <v>665494</v>
      </c>
      <c r="U772" s="21" t="e">
        <f t="shared" si="58"/>
        <v>#REF!</v>
      </c>
      <c r="V772" s="12" t="s">
        <v>7</v>
      </c>
      <c r="W772" s="20">
        <f>COUNT(L772,M772,N772,F772,J772,I772,H772,G772,#REF!,E772,#REF!)</f>
        <v>1</v>
      </c>
      <c r="X772" s="22">
        <f t="shared" si="56"/>
        <v>665494</v>
      </c>
      <c r="Y772" s="22" t="e">
        <f>X772-#REF!</f>
        <v>#REF!</v>
      </c>
    </row>
    <row r="773" spans="1:25" s="20" customFormat="1" ht="30" x14ac:dyDescent="0.25">
      <c r="A773" s="13"/>
      <c r="B773" s="10" t="s">
        <v>377</v>
      </c>
      <c r="C773" s="40" t="s">
        <v>4</v>
      </c>
      <c r="D773" s="58" t="s">
        <v>1274</v>
      </c>
      <c r="E773" s="12"/>
      <c r="F773" s="52"/>
      <c r="G773" s="11"/>
      <c r="H773" s="4"/>
      <c r="I773" s="4"/>
      <c r="J773" s="11"/>
      <c r="K773" s="4"/>
      <c r="L773" s="4"/>
      <c r="M773" s="4"/>
      <c r="N773" s="4"/>
      <c r="O773" s="4"/>
      <c r="P773" s="4"/>
      <c r="Q773" s="11" t="e">
        <f>MIN(J773,I773,H773,G773,F773,E773,#REF!,L773)</f>
        <v>#REF!</v>
      </c>
      <c r="R773" s="11" t="e">
        <f>Q773-#REF!</f>
        <v>#REF!</v>
      </c>
      <c r="S773" s="11" t="e">
        <f t="shared" si="61"/>
        <v>#REF!</v>
      </c>
      <c r="T773" s="23" t="e">
        <f>Q773</f>
        <v>#REF!</v>
      </c>
      <c r="U773" s="21" t="e">
        <f t="shared" si="58"/>
        <v>#REF!</v>
      </c>
      <c r="V773" s="12" t="s">
        <v>6</v>
      </c>
      <c r="W773" s="20">
        <f>COUNT(L773,M773,N773,F773,J773,I773,H773,G773,#REF!,E773,#REF!)</f>
        <v>0</v>
      </c>
      <c r="X773" s="22" t="e">
        <f t="shared" ref="X773:X835" si="63">AVERAGE(N773,M773,L773,K773,J773,I773,H773,G773,F773)</f>
        <v>#DIV/0!</v>
      </c>
      <c r="Y773" s="22" t="e">
        <f>X773-#REF!</f>
        <v>#DIV/0!</v>
      </c>
    </row>
    <row r="774" spans="1:25" s="20" customFormat="1" ht="30" x14ac:dyDescent="0.25">
      <c r="A774" s="13"/>
      <c r="B774" s="10" t="s">
        <v>378</v>
      </c>
      <c r="C774" s="40" t="s">
        <v>4</v>
      </c>
      <c r="D774" s="58" t="s">
        <v>1274</v>
      </c>
      <c r="E774" s="12"/>
      <c r="F774" s="52"/>
      <c r="G774" s="11"/>
      <c r="H774" s="4"/>
      <c r="I774" s="4"/>
      <c r="J774" s="11"/>
      <c r="K774" s="4"/>
      <c r="L774" s="4"/>
      <c r="M774" s="4"/>
      <c r="N774" s="4"/>
      <c r="O774" s="4"/>
      <c r="P774" s="4"/>
      <c r="Q774" s="11" t="e">
        <f>MIN(J774,I774,H774,G774,F774,E774,#REF!,L774)</f>
        <v>#REF!</v>
      </c>
      <c r="R774" s="11" t="e">
        <f>Q774-#REF!</f>
        <v>#REF!</v>
      </c>
      <c r="S774" s="11" t="e">
        <f t="shared" si="61"/>
        <v>#REF!</v>
      </c>
      <c r="T774" s="23" t="e">
        <f>Q774</f>
        <v>#REF!</v>
      </c>
      <c r="U774" s="21" t="e">
        <f t="shared" si="58"/>
        <v>#REF!</v>
      </c>
      <c r="V774" s="12" t="s">
        <v>6</v>
      </c>
      <c r="W774" s="20">
        <f>COUNT(L774,M774,N774,F774,J774,I774,H774,G774,#REF!,E774,#REF!)</f>
        <v>0</v>
      </c>
      <c r="X774" s="22" t="e">
        <f t="shared" si="63"/>
        <v>#DIV/0!</v>
      </c>
      <c r="Y774" s="22" t="e">
        <f>X774-#REF!</f>
        <v>#DIV/0!</v>
      </c>
    </row>
    <row r="775" spans="1:25" s="20" customFormat="1" ht="30" x14ac:dyDescent="0.25">
      <c r="A775" s="13"/>
      <c r="B775" s="10" t="s">
        <v>379</v>
      </c>
      <c r="C775" s="40" t="s">
        <v>4</v>
      </c>
      <c r="D775" s="58" t="s">
        <v>1274</v>
      </c>
      <c r="E775" s="12"/>
      <c r="F775" s="52"/>
      <c r="G775" s="11">
        <v>70457</v>
      </c>
      <c r="H775" s="11"/>
      <c r="I775" s="4"/>
      <c r="J775" s="11"/>
      <c r="K775" s="4"/>
      <c r="L775" s="4"/>
      <c r="M775" s="4"/>
      <c r="N775" s="4"/>
      <c r="O775" s="4"/>
      <c r="P775" s="4"/>
      <c r="Q775" s="11" t="e">
        <f>MIN(J775,I775,H775,G775,F775,E775,#REF!,L775)</f>
        <v>#REF!</v>
      </c>
      <c r="R775" s="11" t="e">
        <f>Q775-#REF!</f>
        <v>#REF!</v>
      </c>
      <c r="S775" s="11" t="e">
        <f t="shared" si="61"/>
        <v>#REF!</v>
      </c>
      <c r="T775" s="11">
        <f>G775</f>
        <v>70457</v>
      </c>
      <c r="U775" s="21" t="e">
        <f t="shared" si="58"/>
        <v>#REF!</v>
      </c>
      <c r="V775" s="12" t="s">
        <v>7</v>
      </c>
      <c r="W775" s="20">
        <f>COUNT(L775,M775,N775,F775,J775,I775,H775,G775,#REF!,E775,#REF!)</f>
        <v>1</v>
      </c>
      <c r="X775" s="22">
        <f t="shared" si="63"/>
        <v>70457</v>
      </c>
      <c r="Y775" s="22" t="e">
        <f>X775-#REF!</f>
        <v>#REF!</v>
      </c>
    </row>
    <row r="776" spans="1:25" s="20" customFormat="1" ht="30" x14ac:dyDescent="0.25">
      <c r="A776" s="13"/>
      <c r="B776" s="10" t="s">
        <v>380</v>
      </c>
      <c r="C776" s="40" t="s">
        <v>4</v>
      </c>
      <c r="D776" s="58" t="s">
        <v>1274</v>
      </c>
      <c r="E776" s="12"/>
      <c r="F776" s="52"/>
      <c r="G776" s="11">
        <v>83586</v>
      </c>
      <c r="H776" s="11"/>
      <c r="I776" s="4"/>
      <c r="J776" s="11"/>
      <c r="K776" s="4"/>
      <c r="L776" s="4"/>
      <c r="M776" s="4"/>
      <c r="N776" s="4"/>
      <c r="O776" s="4"/>
      <c r="P776" s="4"/>
      <c r="Q776" s="11" t="e">
        <f>MIN(J776,I776,H776,G776,F776,E776,#REF!,L776)</f>
        <v>#REF!</v>
      </c>
      <c r="R776" s="11" t="e">
        <f>Q776-#REF!</f>
        <v>#REF!</v>
      </c>
      <c r="S776" s="11" t="e">
        <f t="shared" si="61"/>
        <v>#REF!</v>
      </c>
      <c r="T776" s="11">
        <f>G776</f>
        <v>83586</v>
      </c>
      <c r="U776" s="21" t="e">
        <f t="shared" si="58"/>
        <v>#REF!</v>
      </c>
      <c r="V776" s="12" t="s">
        <v>7</v>
      </c>
      <c r="W776" s="20">
        <f>COUNT(L776,M776,N776,F776,J776,I776,H776,G776,#REF!,E776,#REF!)</f>
        <v>1</v>
      </c>
      <c r="X776" s="22">
        <f t="shared" si="63"/>
        <v>83586</v>
      </c>
      <c r="Y776" s="22" t="e">
        <f>X776-#REF!</f>
        <v>#REF!</v>
      </c>
    </row>
    <row r="777" spans="1:25" s="20" customFormat="1" ht="30" x14ac:dyDescent="0.25">
      <c r="A777" s="13"/>
      <c r="B777" s="10" t="s">
        <v>381</v>
      </c>
      <c r="C777" s="40" t="s">
        <v>4</v>
      </c>
      <c r="D777" s="58" t="s">
        <v>1274</v>
      </c>
      <c r="E777" s="12"/>
      <c r="F777" s="52"/>
      <c r="G777" s="11"/>
      <c r="H777" s="4"/>
      <c r="I777" s="4"/>
      <c r="J777" s="11"/>
      <c r="K777" s="4"/>
      <c r="L777" s="4"/>
      <c r="M777" s="4"/>
      <c r="N777" s="4"/>
      <c r="O777" s="4"/>
      <c r="P777" s="4"/>
      <c r="Q777" s="11" t="e">
        <f>MIN(J777,I777,H777,G777,F777,E777,#REF!,L777)</f>
        <v>#REF!</v>
      </c>
      <c r="R777" s="11" t="e">
        <f>Q777-#REF!</f>
        <v>#REF!</v>
      </c>
      <c r="S777" s="11" t="e">
        <f t="shared" si="61"/>
        <v>#REF!</v>
      </c>
      <c r="T777" s="23" t="e">
        <f>Q777</f>
        <v>#REF!</v>
      </c>
      <c r="U777" s="21" t="e">
        <f t="shared" si="58"/>
        <v>#REF!</v>
      </c>
      <c r="V777" s="12" t="s">
        <v>6</v>
      </c>
      <c r="W777" s="20">
        <f>COUNT(L777,M777,N777,F777,J777,I777,H777,G777,#REF!,E777,#REF!)</f>
        <v>0</v>
      </c>
      <c r="X777" s="22" t="e">
        <f t="shared" si="63"/>
        <v>#DIV/0!</v>
      </c>
      <c r="Y777" s="22" t="e">
        <f>X777-#REF!</f>
        <v>#DIV/0!</v>
      </c>
    </row>
    <row r="778" spans="1:25" s="20" customFormat="1" ht="30" x14ac:dyDescent="0.25">
      <c r="A778" s="13"/>
      <c r="B778" s="10" t="s">
        <v>382</v>
      </c>
      <c r="C778" s="41"/>
      <c r="D778" s="58" t="s">
        <v>1274</v>
      </c>
      <c r="E778" s="12"/>
      <c r="F778" s="49"/>
      <c r="G778" s="11"/>
      <c r="H778" s="4"/>
      <c r="I778" s="4"/>
      <c r="J778" s="11"/>
      <c r="K778" s="4"/>
      <c r="L778" s="4"/>
      <c r="M778" s="4"/>
      <c r="N778" s="4"/>
      <c r="O778" s="4"/>
      <c r="P778" s="4"/>
      <c r="Q778" s="11" t="e">
        <f>MIN(J778,I778,H778,G778,F778,E778,#REF!,L778)</f>
        <v>#REF!</v>
      </c>
      <c r="R778" s="11" t="e">
        <f>Q778-#REF!</f>
        <v>#REF!</v>
      </c>
      <c r="S778" s="11" t="e">
        <f t="shared" si="61"/>
        <v>#REF!</v>
      </c>
      <c r="T778" s="4"/>
      <c r="U778" s="21" t="e">
        <f t="shared" si="58"/>
        <v>#REF!</v>
      </c>
      <c r="V778" s="12" t="e">
        <f>T778-#REF!</f>
        <v>#REF!</v>
      </c>
      <c r="X778" s="22" t="e">
        <f t="shared" si="63"/>
        <v>#DIV/0!</v>
      </c>
      <c r="Y778" s="22" t="e">
        <f>X778-#REF!</f>
        <v>#DIV/0!</v>
      </c>
    </row>
    <row r="779" spans="1:25" s="20" customFormat="1" ht="30" x14ac:dyDescent="0.25">
      <c r="A779" s="13"/>
      <c r="B779" s="10" t="s">
        <v>383</v>
      </c>
      <c r="C779" s="41" t="s">
        <v>4</v>
      </c>
      <c r="D779" s="58" t="s">
        <v>1274</v>
      </c>
      <c r="E779" s="12"/>
      <c r="F779" s="49"/>
      <c r="G779" s="11"/>
      <c r="H779" s="4"/>
      <c r="I779" s="4"/>
      <c r="J779" s="11"/>
      <c r="K779" s="4"/>
      <c r="L779" s="4"/>
      <c r="M779" s="4"/>
      <c r="N779" s="4"/>
      <c r="O779" s="4"/>
      <c r="P779" s="4"/>
      <c r="Q779" s="11" t="e">
        <f>MIN(J779,I779,H779,G779,F779,E779,#REF!,L779)</f>
        <v>#REF!</v>
      </c>
      <c r="R779" s="11" t="e">
        <f>Q779-#REF!</f>
        <v>#REF!</v>
      </c>
      <c r="S779" s="11" t="e">
        <f t="shared" si="61"/>
        <v>#REF!</v>
      </c>
      <c r="T779" s="4">
        <f>E779</f>
        <v>0</v>
      </c>
      <c r="U779" s="21" t="e">
        <f t="shared" si="58"/>
        <v>#REF!</v>
      </c>
      <c r="V779" s="13" t="s">
        <v>5</v>
      </c>
      <c r="W779" s="20">
        <f>COUNT(L779,M779,N779,F779,J779,I779,H779,G779,#REF!,E779,#REF!)</f>
        <v>0</v>
      </c>
      <c r="X779" s="22" t="e">
        <f t="shared" si="63"/>
        <v>#DIV/0!</v>
      </c>
      <c r="Y779" s="22" t="e">
        <f>X779-#REF!</f>
        <v>#DIV/0!</v>
      </c>
    </row>
    <row r="780" spans="1:25" s="20" customFormat="1" ht="30" x14ac:dyDescent="0.25">
      <c r="A780" s="13"/>
      <c r="B780" s="10" t="s">
        <v>384</v>
      </c>
      <c r="C780" s="41" t="s">
        <v>4</v>
      </c>
      <c r="D780" s="58" t="s">
        <v>1274</v>
      </c>
      <c r="E780" s="12"/>
      <c r="F780" s="49"/>
      <c r="G780" s="11"/>
      <c r="H780" s="4"/>
      <c r="I780" s="4"/>
      <c r="J780" s="11"/>
      <c r="K780" s="4"/>
      <c r="L780" s="4"/>
      <c r="M780" s="4"/>
      <c r="N780" s="4"/>
      <c r="O780" s="4"/>
      <c r="P780" s="4"/>
      <c r="Q780" s="11" t="e">
        <f>MIN(J780,I780,H780,G780,F780,E780,#REF!,L780)</f>
        <v>#REF!</v>
      </c>
      <c r="R780" s="11" t="e">
        <f>Q780-#REF!</f>
        <v>#REF!</v>
      </c>
      <c r="S780" s="11" t="e">
        <f t="shared" si="61"/>
        <v>#REF!</v>
      </c>
      <c r="T780" s="4">
        <f>E780</f>
        <v>0</v>
      </c>
      <c r="U780" s="21" t="e">
        <f t="shared" si="58"/>
        <v>#REF!</v>
      </c>
      <c r="V780" s="13" t="s">
        <v>5</v>
      </c>
      <c r="W780" s="20">
        <f>COUNT(L780,M780,N780,F780,J780,I780,H780,G780,#REF!,E780,#REF!)</f>
        <v>0</v>
      </c>
      <c r="X780" s="22" t="e">
        <f t="shared" si="63"/>
        <v>#DIV/0!</v>
      </c>
      <c r="Y780" s="22" t="e">
        <f>X780-#REF!</f>
        <v>#DIV/0!</v>
      </c>
    </row>
    <row r="781" spans="1:25" s="20" customFormat="1" ht="30" x14ac:dyDescent="0.25">
      <c r="A781" s="13"/>
      <c r="B781" s="10" t="s">
        <v>385</v>
      </c>
      <c r="C781" s="41"/>
      <c r="D781" s="58" t="s">
        <v>1274</v>
      </c>
      <c r="E781" s="12"/>
      <c r="F781" s="49"/>
      <c r="G781" s="11"/>
      <c r="H781" s="4"/>
      <c r="I781" s="4"/>
      <c r="J781" s="11"/>
      <c r="K781" s="4"/>
      <c r="L781" s="4"/>
      <c r="M781" s="4"/>
      <c r="N781" s="4"/>
      <c r="O781" s="4"/>
      <c r="P781" s="4"/>
      <c r="Q781" s="11" t="e">
        <f>MIN(J781,I781,H781,G781,F781,E781,#REF!,L781)</f>
        <v>#REF!</v>
      </c>
      <c r="R781" s="11" t="e">
        <f>Q781-#REF!</f>
        <v>#REF!</v>
      </c>
      <c r="S781" s="11" t="e">
        <f t="shared" si="61"/>
        <v>#REF!</v>
      </c>
      <c r="T781" s="4"/>
      <c r="U781" s="21" t="e">
        <f t="shared" si="58"/>
        <v>#REF!</v>
      </c>
      <c r="V781" s="12" t="e">
        <f>T781-#REF!</f>
        <v>#REF!</v>
      </c>
      <c r="X781" s="22" t="e">
        <f t="shared" si="63"/>
        <v>#DIV/0!</v>
      </c>
      <c r="Y781" s="22" t="e">
        <f>X781-#REF!</f>
        <v>#DIV/0!</v>
      </c>
    </row>
    <row r="782" spans="1:25" s="20" customFormat="1" ht="30" x14ac:dyDescent="0.25">
      <c r="A782" s="13"/>
      <c r="B782" s="10" t="s">
        <v>386</v>
      </c>
      <c r="C782" s="41" t="s">
        <v>4</v>
      </c>
      <c r="D782" s="58" t="s">
        <v>1274</v>
      </c>
      <c r="E782" s="12"/>
      <c r="F782" s="49"/>
      <c r="G782" s="11"/>
      <c r="H782" s="4"/>
      <c r="I782" s="4"/>
      <c r="J782" s="11"/>
      <c r="K782" s="4"/>
      <c r="L782" s="4"/>
      <c r="M782" s="4"/>
      <c r="N782" s="4"/>
      <c r="O782" s="4"/>
      <c r="P782" s="4"/>
      <c r="Q782" s="11" t="e">
        <f>MIN(J782,I782,H782,G782,F782,E782,#REF!,L782)</f>
        <v>#REF!</v>
      </c>
      <c r="R782" s="11" t="e">
        <f>Q782-#REF!</f>
        <v>#REF!</v>
      </c>
      <c r="S782" s="11" t="e">
        <f t="shared" si="61"/>
        <v>#REF!</v>
      </c>
      <c r="T782" s="4">
        <f>E782</f>
        <v>0</v>
      </c>
      <c r="U782" s="21" t="e">
        <f t="shared" si="58"/>
        <v>#REF!</v>
      </c>
      <c r="V782" s="13" t="s">
        <v>5</v>
      </c>
      <c r="W782" s="20">
        <f>COUNT(L782,M782,N782,F782,J782,I782,H782,G782,#REF!,E782,#REF!)</f>
        <v>0</v>
      </c>
      <c r="X782" s="22" t="e">
        <f t="shared" si="63"/>
        <v>#DIV/0!</v>
      </c>
      <c r="Y782" s="22" t="e">
        <f>X782-#REF!</f>
        <v>#DIV/0!</v>
      </c>
    </row>
    <row r="783" spans="1:25" s="20" customFormat="1" ht="30" x14ac:dyDescent="0.25">
      <c r="A783" s="13"/>
      <c r="B783" s="10" t="s">
        <v>387</v>
      </c>
      <c r="C783" s="41" t="s">
        <v>4</v>
      </c>
      <c r="D783" s="58" t="s">
        <v>1274</v>
      </c>
      <c r="E783" s="12"/>
      <c r="F783" s="49"/>
      <c r="G783" s="11"/>
      <c r="H783" s="4"/>
      <c r="I783" s="4"/>
      <c r="J783" s="11"/>
      <c r="K783" s="4"/>
      <c r="L783" s="4"/>
      <c r="M783" s="4"/>
      <c r="N783" s="4"/>
      <c r="O783" s="4"/>
      <c r="P783" s="4"/>
      <c r="Q783" s="11" t="e">
        <f>MIN(J783,I783,H783,G783,F783,E783,#REF!,L783)</f>
        <v>#REF!</v>
      </c>
      <c r="R783" s="11" t="e">
        <f>Q783-#REF!</f>
        <v>#REF!</v>
      </c>
      <c r="S783" s="11" t="e">
        <f t="shared" si="61"/>
        <v>#REF!</v>
      </c>
      <c r="T783" s="4">
        <f>E783</f>
        <v>0</v>
      </c>
      <c r="U783" s="21" t="e">
        <f t="shared" si="58"/>
        <v>#REF!</v>
      </c>
      <c r="V783" s="13" t="s">
        <v>5</v>
      </c>
      <c r="W783" s="20">
        <f>COUNT(L783,M783,N783,F783,J783,I783,H783,G783,#REF!,E783,#REF!)</f>
        <v>0</v>
      </c>
      <c r="X783" s="22" t="e">
        <f t="shared" si="63"/>
        <v>#DIV/0!</v>
      </c>
      <c r="Y783" s="22" t="e">
        <f>X783-#REF!</f>
        <v>#DIV/0!</v>
      </c>
    </row>
    <row r="784" spans="1:25" s="20" customFormat="1" ht="30" x14ac:dyDescent="0.25">
      <c r="A784" s="13"/>
      <c r="B784" s="10" t="s">
        <v>388</v>
      </c>
      <c r="C784" s="41"/>
      <c r="D784" s="58" t="s">
        <v>1274</v>
      </c>
      <c r="E784" s="12"/>
      <c r="F784" s="49"/>
      <c r="G784" s="11"/>
      <c r="H784" s="4"/>
      <c r="I784" s="4"/>
      <c r="J784" s="11"/>
      <c r="K784" s="4"/>
      <c r="L784" s="4"/>
      <c r="M784" s="4"/>
      <c r="N784" s="4"/>
      <c r="O784" s="4"/>
      <c r="P784" s="4"/>
      <c r="Q784" s="11" t="e">
        <f>MIN(J784,I784,H784,G784,F784,E784,#REF!,L784)</f>
        <v>#REF!</v>
      </c>
      <c r="R784" s="11" t="e">
        <f>Q784-#REF!</f>
        <v>#REF!</v>
      </c>
      <c r="S784" s="11" t="e">
        <f t="shared" si="61"/>
        <v>#REF!</v>
      </c>
      <c r="T784" s="4"/>
      <c r="U784" s="21" t="e">
        <f t="shared" ref="U784:U843" si="64">(T784-Q784)/Q784</f>
        <v>#REF!</v>
      </c>
      <c r="V784" s="12" t="e">
        <f>T784-#REF!</f>
        <v>#REF!</v>
      </c>
      <c r="X784" s="22" t="e">
        <f t="shared" si="63"/>
        <v>#DIV/0!</v>
      </c>
      <c r="Y784" s="22" t="e">
        <f>X784-#REF!</f>
        <v>#DIV/0!</v>
      </c>
    </row>
    <row r="785" spans="1:25" s="20" customFormat="1" ht="30" x14ac:dyDescent="0.25">
      <c r="A785" s="13"/>
      <c r="B785" s="10" t="s">
        <v>389</v>
      </c>
      <c r="C785" s="41" t="s">
        <v>12</v>
      </c>
      <c r="D785" s="58" t="s">
        <v>1274</v>
      </c>
      <c r="E785" s="12"/>
      <c r="F785" s="49"/>
      <c r="G785" s="11"/>
      <c r="H785" s="4"/>
      <c r="I785" s="4"/>
      <c r="J785" s="11"/>
      <c r="K785" s="4"/>
      <c r="L785" s="4"/>
      <c r="M785" s="4"/>
      <c r="N785" s="4"/>
      <c r="O785" s="4"/>
      <c r="P785" s="4"/>
      <c r="Q785" s="11" t="e">
        <f>MIN(J785,I785,H785,G785,F785,E785,#REF!,L785)</f>
        <v>#REF!</v>
      </c>
      <c r="R785" s="11" t="e">
        <f>Q785-#REF!</f>
        <v>#REF!</v>
      </c>
      <c r="S785" s="11" t="e">
        <f t="shared" si="61"/>
        <v>#REF!</v>
      </c>
      <c r="T785" s="4">
        <f>E785</f>
        <v>0</v>
      </c>
      <c r="U785" s="21" t="e">
        <f t="shared" si="64"/>
        <v>#REF!</v>
      </c>
      <c r="V785" s="13" t="s">
        <v>5</v>
      </c>
      <c r="W785" s="20">
        <f>COUNT(L785,M785,N785,F785,J785,I785,H785,G785,#REF!,E785,#REF!)</f>
        <v>0</v>
      </c>
      <c r="X785" s="22" t="e">
        <f t="shared" si="63"/>
        <v>#DIV/0!</v>
      </c>
      <c r="Y785" s="22" t="e">
        <f>X785-#REF!</f>
        <v>#DIV/0!</v>
      </c>
    </row>
    <row r="786" spans="1:25" s="20" customFormat="1" ht="30" x14ac:dyDescent="0.25">
      <c r="A786" s="13"/>
      <c r="B786" s="10" t="s">
        <v>390</v>
      </c>
      <c r="C786" s="41" t="s">
        <v>12</v>
      </c>
      <c r="D786" s="58" t="s">
        <v>1274</v>
      </c>
      <c r="E786" s="12"/>
      <c r="F786" s="49"/>
      <c r="G786" s="11"/>
      <c r="H786" s="4"/>
      <c r="I786" s="4"/>
      <c r="J786" s="11"/>
      <c r="K786" s="4"/>
      <c r="L786" s="4"/>
      <c r="M786" s="4"/>
      <c r="N786" s="4"/>
      <c r="O786" s="4"/>
      <c r="P786" s="4"/>
      <c r="Q786" s="11" t="e">
        <f>MIN(J786,I786,H786,G786,F786,E786,#REF!,L786)</f>
        <v>#REF!</v>
      </c>
      <c r="R786" s="11" t="e">
        <f>Q786-#REF!</f>
        <v>#REF!</v>
      </c>
      <c r="S786" s="11" t="e">
        <f t="shared" si="61"/>
        <v>#REF!</v>
      </c>
      <c r="T786" s="4">
        <f>E786</f>
        <v>0</v>
      </c>
      <c r="U786" s="21" t="e">
        <f t="shared" si="64"/>
        <v>#REF!</v>
      </c>
      <c r="V786" s="13" t="s">
        <v>5</v>
      </c>
      <c r="W786" s="20">
        <f>COUNT(L786,M786,N786,F786,J786,I786,H786,G786,#REF!,E786,#REF!)</f>
        <v>0</v>
      </c>
      <c r="X786" s="22" t="e">
        <f t="shared" si="63"/>
        <v>#DIV/0!</v>
      </c>
      <c r="Y786" s="22" t="e">
        <f>X786-#REF!</f>
        <v>#DIV/0!</v>
      </c>
    </row>
    <row r="787" spans="1:25" s="20" customFormat="1" ht="30" x14ac:dyDescent="0.25">
      <c r="A787" s="13"/>
      <c r="B787" s="10" t="s">
        <v>391</v>
      </c>
      <c r="C787" s="41"/>
      <c r="D787" s="58" t="s">
        <v>1274</v>
      </c>
      <c r="E787" s="12"/>
      <c r="F787" s="49"/>
      <c r="G787" s="11"/>
      <c r="H787" s="4"/>
      <c r="I787" s="4"/>
      <c r="J787" s="11"/>
      <c r="K787" s="4"/>
      <c r="L787" s="4"/>
      <c r="M787" s="4"/>
      <c r="N787" s="4"/>
      <c r="O787" s="4"/>
      <c r="P787" s="4"/>
      <c r="Q787" s="11" t="e">
        <f>MIN(J787,I787,H787,G787,F787,E787,#REF!,L787)</f>
        <v>#REF!</v>
      </c>
      <c r="R787" s="11" t="e">
        <f>Q787-#REF!</f>
        <v>#REF!</v>
      </c>
      <c r="S787" s="11" t="e">
        <f t="shared" si="61"/>
        <v>#REF!</v>
      </c>
      <c r="T787" s="4"/>
      <c r="U787" s="21" t="e">
        <f t="shared" si="64"/>
        <v>#REF!</v>
      </c>
      <c r="V787" s="12" t="e">
        <f>T787-#REF!</f>
        <v>#REF!</v>
      </c>
      <c r="X787" s="22" t="e">
        <f t="shared" si="63"/>
        <v>#DIV/0!</v>
      </c>
      <c r="Y787" s="22" t="e">
        <f>X787-#REF!</f>
        <v>#DIV/0!</v>
      </c>
    </row>
    <row r="788" spans="1:25" s="20" customFormat="1" ht="30" x14ac:dyDescent="0.25">
      <c r="A788" s="13"/>
      <c r="B788" s="10" t="s">
        <v>392</v>
      </c>
      <c r="C788" s="41" t="s">
        <v>12</v>
      </c>
      <c r="D788" s="58" t="s">
        <v>1274</v>
      </c>
      <c r="E788" s="12"/>
      <c r="F788" s="49"/>
      <c r="G788" s="11"/>
      <c r="H788" s="4"/>
      <c r="I788" s="4"/>
      <c r="J788" s="11"/>
      <c r="K788" s="4"/>
      <c r="L788" s="4"/>
      <c r="M788" s="4"/>
      <c r="N788" s="4"/>
      <c r="O788" s="4"/>
      <c r="P788" s="4"/>
      <c r="Q788" s="11" t="e">
        <f>MIN(J788,I788,H788,G788,F788,E788,#REF!,L788)</f>
        <v>#REF!</v>
      </c>
      <c r="R788" s="11" t="e">
        <f>Q788-#REF!</f>
        <v>#REF!</v>
      </c>
      <c r="S788" s="11" t="e">
        <f t="shared" si="61"/>
        <v>#REF!</v>
      </c>
      <c r="T788" s="4">
        <f>E788</f>
        <v>0</v>
      </c>
      <c r="U788" s="21" t="e">
        <f t="shared" si="64"/>
        <v>#REF!</v>
      </c>
      <c r="V788" s="13" t="s">
        <v>5</v>
      </c>
      <c r="W788" s="20">
        <f>COUNT(L788,M788,N788,F788,J788,I788,H788,G788,#REF!,E788,#REF!)</f>
        <v>0</v>
      </c>
      <c r="X788" s="22" t="e">
        <f t="shared" si="63"/>
        <v>#DIV/0!</v>
      </c>
      <c r="Y788" s="22" t="e">
        <f>X788-#REF!</f>
        <v>#DIV/0!</v>
      </c>
    </row>
    <row r="789" spans="1:25" s="20" customFormat="1" ht="30" x14ac:dyDescent="0.25">
      <c r="A789" s="13"/>
      <c r="B789" s="10" t="s">
        <v>393</v>
      </c>
      <c r="C789" s="41" t="s">
        <v>12</v>
      </c>
      <c r="D789" s="58" t="s">
        <v>1274</v>
      </c>
      <c r="E789" s="12"/>
      <c r="F789" s="49"/>
      <c r="G789" s="11"/>
      <c r="H789" s="4"/>
      <c r="I789" s="4"/>
      <c r="J789" s="11"/>
      <c r="K789" s="4"/>
      <c r="L789" s="4"/>
      <c r="M789" s="4"/>
      <c r="N789" s="4"/>
      <c r="O789" s="4"/>
      <c r="P789" s="4"/>
      <c r="Q789" s="11" t="e">
        <f>MIN(J789,I789,H789,G789,F789,E789,#REF!,L789)</f>
        <v>#REF!</v>
      </c>
      <c r="R789" s="11" t="e">
        <f>Q789-#REF!</f>
        <v>#REF!</v>
      </c>
      <c r="S789" s="11" t="e">
        <f t="shared" si="61"/>
        <v>#REF!</v>
      </c>
      <c r="T789" s="4">
        <f>E789</f>
        <v>0</v>
      </c>
      <c r="U789" s="21" t="e">
        <f t="shared" si="64"/>
        <v>#REF!</v>
      </c>
      <c r="V789" s="13" t="s">
        <v>5</v>
      </c>
      <c r="W789" s="20">
        <f>COUNT(L789,M789,N789,F789,J789,I789,H789,G789,#REF!,E789,#REF!)</f>
        <v>0</v>
      </c>
      <c r="X789" s="22" t="e">
        <f t="shared" si="63"/>
        <v>#DIV/0!</v>
      </c>
      <c r="Y789" s="22" t="e">
        <f>X789-#REF!</f>
        <v>#DIV/0!</v>
      </c>
    </row>
    <row r="790" spans="1:25" s="20" customFormat="1" ht="30" x14ac:dyDescent="0.25">
      <c r="A790" s="13"/>
      <c r="B790" s="10" t="s">
        <v>394</v>
      </c>
      <c r="C790" s="41" t="s">
        <v>12</v>
      </c>
      <c r="D790" s="58" t="s">
        <v>1274</v>
      </c>
      <c r="E790" s="12"/>
      <c r="F790" s="49"/>
      <c r="G790" s="11"/>
      <c r="H790" s="4"/>
      <c r="I790" s="4"/>
      <c r="J790" s="11"/>
      <c r="K790" s="4"/>
      <c r="L790" s="4"/>
      <c r="M790" s="4"/>
      <c r="N790" s="4"/>
      <c r="O790" s="4"/>
      <c r="P790" s="4"/>
      <c r="Q790" s="11" t="e">
        <f>MIN(J790,I790,H790,G790,F790,E790,#REF!,L790)</f>
        <v>#REF!</v>
      </c>
      <c r="R790" s="11" t="e">
        <f>Q790-#REF!</f>
        <v>#REF!</v>
      </c>
      <c r="S790" s="11" t="e">
        <f t="shared" si="61"/>
        <v>#REF!</v>
      </c>
      <c r="T790" s="4">
        <f>E790</f>
        <v>0</v>
      </c>
      <c r="U790" s="21" t="e">
        <f t="shared" si="64"/>
        <v>#REF!</v>
      </c>
      <c r="V790" s="13" t="s">
        <v>5</v>
      </c>
      <c r="W790" s="20">
        <f>COUNT(L790,M790,N790,F790,J790,I790,H790,G790,#REF!,E790,#REF!)</f>
        <v>0</v>
      </c>
      <c r="X790" s="22" t="e">
        <f t="shared" si="63"/>
        <v>#DIV/0!</v>
      </c>
      <c r="Y790" s="22" t="e">
        <f>X790-#REF!</f>
        <v>#DIV/0!</v>
      </c>
    </row>
    <row r="791" spans="1:25" s="20" customFormat="1" ht="30" x14ac:dyDescent="0.25">
      <c r="A791" s="13"/>
      <c r="B791" s="10" t="s">
        <v>395</v>
      </c>
      <c r="C791" s="41"/>
      <c r="D791" s="58" t="s">
        <v>1274</v>
      </c>
      <c r="E791" s="12"/>
      <c r="F791" s="49"/>
      <c r="G791" s="11"/>
      <c r="H791" s="4"/>
      <c r="I791" s="4"/>
      <c r="J791" s="11"/>
      <c r="K791" s="4"/>
      <c r="L791" s="4"/>
      <c r="M791" s="4"/>
      <c r="N791" s="4"/>
      <c r="O791" s="4"/>
      <c r="P791" s="4"/>
      <c r="Q791" s="11" t="e">
        <f>MIN(J791,I791,H791,G791,F791,E791,#REF!,L791)</f>
        <v>#REF!</v>
      </c>
      <c r="R791" s="11" t="e">
        <f>Q791-#REF!</f>
        <v>#REF!</v>
      </c>
      <c r="S791" s="11" t="e">
        <f t="shared" si="61"/>
        <v>#REF!</v>
      </c>
      <c r="T791" s="4"/>
      <c r="U791" s="21" t="e">
        <f t="shared" si="64"/>
        <v>#REF!</v>
      </c>
      <c r="V791" s="12" t="e">
        <f>T791-#REF!</f>
        <v>#REF!</v>
      </c>
      <c r="X791" s="22" t="e">
        <f t="shared" si="63"/>
        <v>#DIV/0!</v>
      </c>
      <c r="Y791" s="22" t="e">
        <f>X791-#REF!</f>
        <v>#DIV/0!</v>
      </c>
    </row>
    <row r="792" spans="1:25" s="20" customFormat="1" ht="30" x14ac:dyDescent="0.25">
      <c r="A792" s="13"/>
      <c r="B792" s="10" t="s">
        <v>396</v>
      </c>
      <c r="C792" s="41" t="s">
        <v>4</v>
      </c>
      <c r="D792" s="58" t="s">
        <v>1274</v>
      </c>
      <c r="E792" s="12"/>
      <c r="F792" s="49"/>
      <c r="G792" s="11"/>
      <c r="H792" s="4"/>
      <c r="I792" s="4"/>
      <c r="J792" s="11"/>
      <c r="K792" s="4"/>
      <c r="L792" s="4"/>
      <c r="M792" s="4"/>
      <c r="N792" s="4"/>
      <c r="O792" s="4"/>
      <c r="P792" s="4"/>
      <c r="Q792" s="11" t="e">
        <f>MIN(J792,I792,H792,G792,F792,E792,#REF!,L792)</f>
        <v>#REF!</v>
      </c>
      <c r="R792" s="11" t="e">
        <f>Q792-#REF!</f>
        <v>#REF!</v>
      </c>
      <c r="S792" s="11" t="e">
        <f t="shared" ref="S792:S851" si="65">R792=Q792</f>
        <v>#REF!</v>
      </c>
      <c r="T792" s="4">
        <f>E792</f>
        <v>0</v>
      </c>
      <c r="U792" s="21" t="e">
        <f t="shared" si="64"/>
        <v>#REF!</v>
      </c>
      <c r="V792" s="13" t="s">
        <v>5</v>
      </c>
      <c r="W792" s="20">
        <f>COUNT(L792,M792,N792,F792,J792,I792,H792,G792,#REF!,E792,#REF!)</f>
        <v>0</v>
      </c>
      <c r="X792" s="22" t="e">
        <f t="shared" si="63"/>
        <v>#DIV/0!</v>
      </c>
      <c r="Y792" s="22" t="e">
        <f>X792-#REF!</f>
        <v>#DIV/0!</v>
      </c>
    </row>
    <row r="793" spans="1:25" s="20" customFormat="1" ht="30" x14ac:dyDescent="0.25">
      <c r="A793" s="13"/>
      <c r="B793" s="10" t="s">
        <v>397</v>
      </c>
      <c r="C793" s="41" t="s">
        <v>4</v>
      </c>
      <c r="D793" s="58" t="s">
        <v>1274</v>
      </c>
      <c r="E793" s="12"/>
      <c r="F793" s="49"/>
      <c r="G793" s="11"/>
      <c r="H793" s="4"/>
      <c r="I793" s="4"/>
      <c r="J793" s="11"/>
      <c r="K793" s="4"/>
      <c r="L793" s="4"/>
      <c r="M793" s="4"/>
      <c r="N793" s="4"/>
      <c r="O793" s="4"/>
      <c r="P793" s="4"/>
      <c r="Q793" s="11" t="e">
        <f>MIN(J793,I793,H793,G793,F793,E793,#REF!,L793)</f>
        <v>#REF!</v>
      </c>
      <c r="R793" s="11" t="e">
        <f>Q793-#REF!</f>
        <v>#REF!</v>
      </c>
      <c r="S793" s="11" t="e">
        <f t="shared" si="65"/>
        <v>#REF!</v>
      </c>
      <c r="T793" s="4">
        <f>E793</f>
        <v>0</v>
      </c>
      <c r="U793" s="21" t="e">
        <f t="shared" si="64"/>
        <v>#REF!</v>
      </c>
      <c r="V793" s="13" t="s">
        <v>5</v>
      </c>
      <c r="W793" s="20">
        <f>COUNT(L793,M793,N793,F793,J793,I793,H793,G793,#REF!,E793,#REF!)</f>
        <v>0</v>
      </c>
      <c r="X793" s="22" t="e">
        <f t="shared" si="63"/>
        <v>#DIV/0!</v>
      </c>
      <c r="Y793" s="22" t="e">
        <f>X793-#REF!</f>
        <v>#DIV/0!</v>
      </c>
    </row>
    <row r="794" spans="1:25" s="20" customFormat="1" ht="30" x14ac:dyDescent="0.25">
      <c r="A794" s="13"/>
      <c r="B794" s="10" t="s">
        <v>398</v>
      </c>
      <c r="C794" s="41"/>
      <c r="D794" s="58" t="s">
        <v>1274</v>
      </c>
      <c r="E794" s="12"/>
      <c r="F794" s="49"/>
      <c r="G794" s="11"/>
      <c r="H794" s="4"/>
      <c r="I794" s="4"/>
      <c r="J794" s="11"/>
      <c r="K794" s="4"/>
      <c r="L794" s="4"/>
      <c r="M794" s="4"/>
      <c r="N794" s="4"/>
      <c r="O794" s="4"/>
      <c r="P794" s="4"/>
      <c r="Q794" s="11" t="e">
        <f>MIN(J794,I794,H794,G794,F794,E794,#REF!,L794)</f>
        <v>#REF!</v>
      </c>
      <c r="R794" s="11" t="e">
        <f>Q794-#REF!</f>
        <v>#REF!</v>
      </c>
      <c r="S794" s="11" t="e">
        <f t="shared" si="65"/>
        <v>#REF!</v>
      </c>
      <c r="T794" s="4"/>
      <c r="U794" s="21" t="e">
        <f t="shared" si="64"/>
        <v>#REF!</v>
      </c>
      <c r="V794" s="12" t="e">
        <f>T794-#REF!</f>
        <v>#REF!</v>
      </c>
      <c r="X794" s="22" t="e">
        <f t="shared" si="63"/>
        <v>#DIV/0!</v>
      </c>
      <c r="Y794" s="22" t="e">
        <f>X794-#REF!</f>
        <v>#DIV/0!</v>
      </c>
    </row>
    <row r="795" spans="1:25" s="20" customFormat="1" ht="30" x14ac:dyDescent="0.25">
      <c r="A795" s="13"/>
      <c r="B795" s="10" t="s">
        <v>399</v>
      </c>
      <c r="C795" s="41" t="s">
        <v>57</v>
      </c>
      <c r="D795" s="58" t="s">
        <v>1274</v>
      </c>
      <c r="E795" s="12"/>
      <c r="F795" s="49"/>
      <c r="G795" s="11"/>
      <c r="H795" s="4"/>
      <c r="I795" s="4"/>
      <c r="J795" s="11"/>
      <c r="K795" s="4"/>
      <c r="L795" s="4"/>
      <c r="M795" s="4"/>
      <c r="N795" s="4"/>
      <c r="O795" s="4"/>
      <c r="P795" s="4"/>
      <c r="Q795" s="11" t="e">
        <f>MIN(J795,I795,H795,G795,F795,E795,#REF!,L795)</f>
        <v>#REF!</v>
      </c>
      <c r="R795" s="11" t="e">
        <f>Q795-#REF!</f>
        <v>#REF!</v>
      </c>
      <c r="S795" s="11" t="e">
        <f t="shared" si="65"/>
        <v>#REF!</v>
      </c>
      <c r="T795" s="4">
        <f>E795</f>
        <v>0</v>
      </c>
      <c r="U795" s="21" t="e">
        <f t="shared" si="64"/>
        <v>#REF!</v>
      </c>
      <c r="V795" s="13" t="s">
        <v>5</v>
      </c>
      <c r="W795" s="20">
        <f>COUNT(L795,M795,N795,F795,J795,I795,H795,G795,#REF!,E795,#REF!)</f>
        <v>0</v>
      </c>
      <c r="X795" s="22" t="e">
        <f t="shared" si="63"/>
        <v>#DIV/0!</v>
      </c>
      <c r="Y795" s="22" t="e">
        <f>X795-#REF!</f>
        <v>#DIV/0!</v>
      </c>
    </row>
    <row r="796" spans="1:25" s="20" customFormat="1" ht="30" x14ac:dyDescent="0.25">
      <c r="A796" s="13"/>
      <c r="B796" s="10" t="s">
        <v>400</v>
      </c>
      <c r="C796" s="41" t="s">
        <v>12</v>
      </c>
      <c r="D796" s="58" t="s">
        <v>1274</v>
      </c>
      <c r="E796" s="12"/>
      <c r="F796" s="49"/>
      <c r="G796" s="11"/>
      <c r="H796" s="4"/>
      <c r="I796" s="4"/>
      <c r="J796" s="11"/>
      <c r="K796" s="4"/>
      <c r="L796" s="4"/>
      <c r="M796" s="4"/>
      <c r="N796" s="4"/>
      <c r="O796" s="4"/>
      <c r="P796" s="4"/>
      <c r="Q796" s="11" t="e">
        <f>MIN(J796,I796,H796,G796,F796,E796,#REF!,L796)</f>
        <v>#REF!</v>
      </c>
      <c r="R796" s="11" t="e">
        <f>Q796-#REF!</f>
        <v>#REF!</v>
      </c>
      <c r="S796" s="11" t="e">
        <f t="shared" si="65"/>
        <v>#REF!</v>
      </c>
      <c r="T796" s="4">
        <f>E796</f>
        <v>0</v>
      </c>
      <c r="U796" s="21" t="e">
        <f t="shared" si="64"/>
        <v>#REF!</v>
      </c>
      <c r="V796" s="13" t="s">
        <v>5</v>
      </c>
      <c r="W796" s="20">
        <f>COUNT(L796,M796,N796,F796,J796,I796,H796,G796,#REF!,E796,#REF!)</f>
        <v>0</v>
      </c>
      <c r="X796" s="22" t="e">
        <f t="shared" si="63"/>
        <v>#DIV/0!</v>
      </c>
      <c r="Y796" s="22" t="e">
        <f>X796-#REF!</f>
        <v>#DIV/0!</v>
      </c>
    </row>
    <row r="797" spans="1:25" s="20" customFormat="1" ht="30" x14ac:dyDescent="0.25">
      <c r="A797" s="13"/>
      <c r="B797" s="10" t="s">
        <v>401</v>
      </c>
      <c r="C797" s="41" t="s">
        <v>4</v>
      </c>
      <c r="D797" s="58" t="s">
        <v>1274</v>
      </c>
      <c r="E797" s="12"/>
      <c r="F797" s="49"/>
      <c r="G797" s="11"/>
      <c r="H797" s="4"/>
      <c r="I797" s="4"/>
      <c r="J797" s="11"/>
      <c r="K797" s="4"/>
      <c r="L797" s="4"/>
      <c r="M797" s="4"/>
      <c r="N797" s="4"/>
      <c r="O797" s="4"/>
      <c r="P797" s="4"/>
      <c r="Q797" s="11" t="e">
        <f>MIN(J797,I797,H797,G797,F797,E797,#REF!,L797)</f>
        <v>#REF!</v>
      </c>
      <c r="R797" s="11" t="e">
        <f>Q797-#REF!</f>
        <v>#REF!</v>
      </c>
      <c r="S797" s="11" t="e">
        <f t="shared" si="65"/>
        <v>#REF!</v>
      </c>
      <c r="T797" s="4">
        <f>E797</f>
        <v>0</v>
      </c>
      <c r="U797" s="21" t="e">
        <f t="shared" si="64"/>
        <v>#REF!</v>
      </c>
      <c r="V797" s="13" t="s">
        <v>5</v>
      </c>
      <c r="W797" s="20">
        <f>COUNT(L797,M797,N797,F797,J797,I797,H797,G797,#REF!,E797,#REF!)</f>
        <v>0</v>
      </c>
      <c r="X797" s="22" t="e">
        <f t="shared" si="63"/>
        <v>#DIV/0!</v>
      </c>
      <c r="Y797" s="22" t="e">
        <f>X797-#REF!</f>
        <v>#DIV/0!</v>
      </c>
    </row>
    <row r="798" spans="1:25" s="20" customFormat="1" ht="30" x14ac:dyDescent="0.25">
      <c r="A798" s="13"/>
      <c r="B798" s="10" t="s">
        <v>402</v>
      </c>
      <c r="C798" s="41" t="s">
        <v>4</v>
      </c>
      <c r="D798" s="58" t="s">
        <v>1274</v>
      </c>
      <c r="E798" s="12"/>
      <c r="F798" s="49"/>
      <c r="G798" s="11"/>
      <c r="H798" s="4"/>
      <c r="I798" s="4"/>
      <c r="J798" s="11"/>
      <c r="K798" s="4"/>
      <c r="L798" s="4"/>
      <c r="M798" s="4"/>
      <c r="N798" s="4"/>
      <c r="O798" s="4"/>
      <c r="P798" s="4"/>
      <c r="Q798" s="11" t="e">
        <f>MIN(J798,I798,H798,G798,F798,E798,#REF!,L798)</f>
        <v>#REF!</v>
      </c>
      <c r="R798" s="11" t="e">
        <f>Q798-#REF!</f>
        <v>#REF!</v>
      </c>
      <c r="S798" s="11" t="e">
        <f t="shared" si="65"/>
        <v>#REF!</v>
      </c>
      <c r="T798" s="4">
        <f>E798</f>
        <v>0</v>
      </c>
      <c r="U798" s="21" t="e">
        <f t="shared" si="64"/>
        <v>#REF!</v>
      </c>
      <c r="V798" s="13" t="s">
        <v>5</v>
      </c>
      <c r="W798" s="20">
        <f>COUNT(L798,M798,N798,F798,J798,I798,H798,G798,#REF!,E798,#REF!)</f>
        <v>0</v>
      </c>
      <c r="X798" s="22" t="e">
        <f t="shared" si="63"/>
        <v>#DIV/0!</v>
      </c>
      <c r="Y798" s="22" t="e">
        <f>X798-#REF!</f>
        <v>#DIV/0!</v>
      </c>
    </row>
    <row r="799" spans="1:25" s="20" customFormat="1" ht="30" x14ac:dyDescent="0.25">
      <c r="A799" s="13"/>
      <c r="B799" s="10" t="s">
        <v>403</v>
      </c>
      <c r="C799" s="41"/>
      <c r="D799" s="58" t="s">
        <v>1274</v>
      </c>
      <c r="E799" s="12"/>
      <c r="F799" s="49"/>
      <c r="G799" s="11"/>
      <c r="H799" s="4"/>
      <c r="I799" s="4"/>
      <c r="J799" s="11"/>
      <c r="K799" s="4"/>
      <c r="L799" s="4"/>
      <c r="M799" s="4"/>
      <c r="N799" s="4"/>
      <c r="O799" s="4"/>
      <c r="P799" s="4"/>
      <c r="Q799" s="11" t="e">
        <f>MIN(J799,I799,H799,G799,F799,E799,#REF!,L799)</f>
        <v>#REF!</v>
      </c>
      <c r="R799" s="11" t="e">
        <f>Q799-#REF!</f>
        <v>#REF!</v>
      </c>
      <c r="S799" s="11" t="e">
        <f t="shared" si="65"/>
        <v>#REF!</v>
      </c>
      <c r="T799" s="4"/>
      <c r="U799" s="21" t="e">
        <f t="shared" si="64"/>
        <v>#REF!</v>
      </c>
      <c r="V799" s="12" t="e">
        <f>T799-#REF!</f>
        <v>#REF!</v>
      </c>
      <c r="X799" s="22" t="e">
        <f t="shared" si="63"/>
        <v>#DIV/0!</v>
      </c>
      <c r="Y799" s="22" t="e">
        <f>X799-#REF!</f>
        <v>#DIV/0!</v>
      </c>
    </row>
    <row r="800" spans="1:25" s="20" customFormat="1" ht="30" x14ac:dyDescent="0.25">
      <c r="A800" s="13"/>
      <c r="B800" s="10" t="s">
        <v>404</v>
      </c>
      <c r="C800" s="41" t="s">
        <v>57</v>
      </c>
      <c r="D800" s="58" t="s">
        <v>1274</v>
      </c>
      <c r="E800" s="12"/>
      <c r="F800" s="49"/>
      <c r="G800" s="11"/>
      <c r="H800" s="4"/>
      <c r="I800" s="4"/>
      <c r="J800" s="11"/>
      <c r="K800" s="4"/>
      <c r="L800" s="4"/>
      <c r="M800" s="4"/>
      <c r="N800" s="4"/>
      <c r="O800" s="4"/>
      <c r="P800" s="4"/>
      <c r="Q800" s="11" t="e">
        <f>MIN(J800,I800,H800,G800,F800,E800,#REF!,L800)</f>
        <v>#REF!</v>
      </c>
      <c r="R800" s="11" t="e">
        <f>Q800-#REF!</f>
        <v>#REF!</v>
      </c>
      <c r="S800" s="11" t="e">
        <f t="shared" si="65"/>
        <v>#REF!</v>
      </c>
      <c r="T800" s="4">
        <f t="shared" ref="T800:T806" si="66">E800</f>
        <v>0</v>
      </c>
      <c r="U800" s="21" t="e">
        <f t="shared" si="64"/>
        <v>#REF!</v>
      </c>
      <c r="V800" s="13" t="s">
        <v>5</v>
      </c>
      <c r="W800" s="20">
        <f>COUNT(L800,M800,N800,F800,J800,I800,H800,G800,#REF!,E800,#REF!)</f>
        <v>0</v>
      </c>
      <c r="X800" s="22" t="e">
        <f t="shared" si="63"/>
        <v>#DIV/0!</v>
      </c>
      <c r="Y800" s="22" t="e">
        <f>X800-#REF!</f>
        <v>#DIV/0!</v>
      </c>
    </row>
    <row r="801" spans="1:25" s="20" customFormat="1" ht="30" x14ac:dyDescent="0.25">
      <c r="A801" s="13"/>
      <c r="B801" s="10" t="s">
        <v>405</v>
      </c>
      <c r="C801" s="41" t="s">
        <v>57</v>
      </c>
      <c r="D801" s="58" t="s">
        <v>1274</v>
      </c>
      <c r="E801" s="12"/>
      <c r="F801" s="49"/>
      <c r="G801" s="11"/>
      <c r="H801" s="4"/>
      <c r="I801" s="4"/>
      <c r="J801" s="11"/>
      <c r="K801" s="4"/>
      <c r="L801" s="4"/>
      <c r="M801" s="4"/>
      <c r="N801" s="4"/>
      <c r="O801" s="4"/>
      <c r="P801" s="4"/>
      <c r="Q801" s="11" t="e">
        <f>MIN(J801,I801,H801,G801,F801,E801,#REF!,L801)</f>
        <v>#REF!</v>
      </c>
      <c r="R801" s="11" t="e">
        <f>Q801-#REF!</f>
        <v>#REF!</v>
      </c>
      <c r="S801" s="11" t="e">
        <f t="shared" si="65"/>
        <v>#REF!</v>
      </c>
      <c r="T801" s="4">
        <f t="shared" si="66"/>
        <v>0</v>
      </c>
      <c r="U801" s="21" t="e">
        <f t="shared" si="64"/>
        <v>#REF!</v>
      </c>
      <c r="V801" s="13" t="s">
        <v>5</v>
      </c>
      <c r="W801" s="20">
        <f>COUNT(L801,M801,N801,F801,J801,I801,H801,G801,#REF!,E801,#REF!)</f>
        <v>0</v>
      </c>
      <c r="X801" s="22" t="e">
        <f t="shared" si="63"/>
        <v>#DIV/0!</v>
      </c>
      <c r="Y801" s="22" t="e">
        <f>X801-#REF!</f>
        <v>#DIV/0!</v>
      </c>
    </row>
    <row r="802" spans="1:25" s="20" customFormat="1" ht="30" x14ac:dyDescent="0.25">
      <c r="A802" s="13"/>
      <c r="B802" s="10" t="s">
        <v>406</v>
      </c>
      <c r="C802" s="41" t="s">
        <v>57</v>
      </c>
      <c r="D802" s="58" t="s">
        <v>1274</v>
      </c>
      <c r="E802" s="12"/>
      <c r="F802" s="49"/>
      <c r="G802" s="11"/>
      <c r="H802" s="4"/>
      <c r="I802" s="4"/>
      <c r="J802" s="11"/>
      <c r="K802" s="4"/>
      <c r="L802" s="4"/>
      <c r="M802" s="4"/>
      <c r="N802" s="4"/>
      <c r="O802" s="4"/>
      <c r="P802" s="4"/>
      <c r="Q802" s="11" t="e">
        <f>MIN(J802,I802,H802,G802,F802,E802,#REF!,L802)</f>
        <v>#REF!</v>
      </c>
      <c r="R802" s="11" t="e">
        <f>Q802-#REF!</f>
        <v>#REF!</v>
      </c>
      <c r="S802" s="11" t="e">
        <f t="shared" si="65"/>
        <v>#REF!</v>
      </c>
      <c r="T802" s="4">
        <f t="shared" si="66"/>
        <v>0</v>
      </c>
      <c r="U802" s="21" t="e">
        <f t="shared" si="64"/>
        <v>#REF!</v>
      </c>
      <c r="V802" s="13" t="s">
        <v>5</v>
      </c>
      <c r="W802" s="20">
        <f>COUNT(L802,M802,N802,F802,J802,I802,H802,G802,#REF!,E802,#REF!)</f>
        <v>0</v>
      </c>
      <c r="X802" s="22" t="e">
        <f t="shared" si="63"/>
        <v>#DIV/0!</v>
      </c>
      <c r="Y802" s="22" t="e">
        <f>X802-#REF!</f>
        <v>#DIV/0!</v>
      </c>
    </row>
    <row r="803" spans="1:25" s="20" customFormat="1" ht="30" x14ac:dyDescent="0.25">
      <c r="A803" s="13"/>
      <c r="B803" s="10" t="s">
        <v>407</v>
      </c>
      <c r="C803" s="41" t="s">
        <v>57</v>
      </c>
      <c r="D803" s="58" t="s">
        <v>1274</v>
      </c>
      <c r="E803" s="12"/>
      <c r="F803" s="49"/>
      <c r="G803" s="11"/>
      <c r="H803" s="4"/>
      <c r="I803" s="4"/>
      <c r="J803" s="11"/>
      <c r="K803" s="4"/>
      <c r="L803" s="4"/>
      <c r="M803" s="4"/>
      <c r="N803" s="4"/>
      <c r="O803" s="4"/>
      <c r="P803" s="4"/>
      <c r="Q803" s="11" t="e">
        <f>MIN(J803,I803,H803,G803,F803,E803,#REF!,L803)</f>
        <v>#REF!</v>
      </c>
      <c r="R803" s="11" t="e">
        <f>Q803-#REF!</f>
        <v>#REF!</v>
      </c>
      <c r="S803" s="11" t="e">
        <f t="shared" si="65"/>
        <v>#REF!</v>
      </c>
      <c r="T803" s="4">
        <f t="shared" si="66"/>
        <v>0</v>
      </c>
      <c r="U803" s="21" t="e">
        <f t="shared" si="64"/>
        <v>#REF!</v>
      </c>
      <c r="V803" s="13" t="s">
        <v>5</v>
      </c>
      <c r="W803" s="20">
        <f>COUNT(L803,M803,N803,F803,J803,I803,H803,G803,#REF!,E803,#REF!)</f>
        <v>0</v>
      </c>
      <c r="X803" s="22" t="e">
        <f t="shared" si="63"/>
        <v>#DIV/0!</v>
      </c>
      <c r="Y803" s="22" t="e">
        <f>X803-#REF!</f>
        <v>#DIV/0!</v>
      </c>
    </row>
    <row r="804" spans="1:25" s="20" customFormat="1" ht="30" x14ac:dyDescent="0.25">
      <c r="A804" s="13"/>
      <c r="B804" s="10" t="s">
        <v>408</v>
      </c>
      <c r="C804" s="41" t="s">
        <v>57</v>
      </c>
      <c r="D804" s="58" t="s">
        <v>1274</v>
      </c>
      <c r="E804" s="12"/>
      <c r="F804" s="49"/>
      <c r="G804" s="11"/>
      <c r="H804" s="4"/>
      <c r="I804" s="4"/>
      <c r="J804" s="11"/>
      <c r="K804" s="4"/>
      <c r="L804" s="4"/>
      <c r="M804" s="4"/>
      <c r="N804" s="4"/>
      <c r="O804" s="4"/>
      <c r="P804" s="4"/>
      <c r="Q804" s="11" t="e">
        <f>MIN(J804,I804,H804,G804,F804,E804,#REF!,L804)</f>
        <v>#REF!</v>
      </c>
      <c r="R804" s="11" t="e">
        <f>Q804-#REF!</f>
        <v>#REF!</v>
      </c>
      <c r="S804" s="11" t="e">
        <f t="shared" si="65"/>
        <v>#REF!</v>
      </c>
      <c r="T804" s="4">
        <f t="shared" si="66"/>
        <v>0</v>
      </c>
      <c r="U804" s="21" t="e">
        <f t="shared" si="64"/>
        <v>#REF!</v>
      </c>
      <c r="V804" s="13" t="s">
        <v>5</v>
      </c>
      <c r="W804" s="20">
        <f>COUNT(L804,M804,N804,F804,J804,I804,H804,G804,#REF!,E804,#REF!)</f>
        <v>0</v>
      </c>
      <c r="X804" s="22" t="e">
        <f t="shared" si="63"/>
        <v>#DIV/0!</v>
      </c>
      <c r="Y804" s="22" t="e">
        <f>X804-#REF!</f>
        <v>#DIV/0!</v>
      </c>
    </row>
    <row r="805" spans="1:25" s="20" customFormat="1" ht="30" x14ac:dyDescent="0.25">
      <c r="A805" s="13"/>
      <c r="B805" s="10" t="s">
        <v>409</v>
      </c>
      <c r="C805" s="41" t="s">
        <v>57</v>
      </c>
      <c r="D805" s="58" t="s">
        <v>1274</v>
      </c>
      <c r="E805" s="12"/>
      <c r="F805" s="49"/>
      <c r="G805" s="11"/>
      <c r="H805" s="4"/>
      <c r="I805" s="4"/>
      <c r="J805" s="11"/>
      <c r="K805" s="4"/>
      <c r="L805" s="4"/>
      <c r="M805" s="4"/>
      <c r="N805" s="4"/>
      <c r="O805" s="4"/>
      <c r="P805" s="4"/>
      <c r="Q805" s="11" t="e">
        <f>MIN(J805,I805,H805,G805,F805,E805,#REF!,L805)</f>
        <v>#REF!</v>
      </c>
      <c r="R805" s="11" t="e">
        <f>Q805-#REF!</f>
        <v>#REF!</v>
      </c>
      <c r="S805" s="11" t="e">
        <f t="shared" si="65"/>
        <v>#REF!</v>
      </c>
      <c r="T805" s="4">
        <f t="shared" si="66"/>
        <v>0</v>
      </c>
      <c r="U805" s="21" t="e">
        <f t="shared" si="64"/>
        <v>#REF!</v>
      </c>
      <c r="V805" s="13" t="s">
        <v>5</v>
      </c>
      <c r="W805" s="20">
        <f>COUNT(L805,M805,N805,F805,J805,I805,H805,G805,#REF!,E805,#REF!)</f>
        <v>0</v>
      </c>
      <c r="X805" s="22" t="e">
        <f t="shared" si="63"/>
        <v>#DIV/0!</v>
      </c>
      <c r="Y805" s="22" t="e">
        <f>X805-#REF!</f>
        <v>#DIV/0!</v>
      </c>
    </row>
    <row r="806" spans="1:25" s="20" customFormat="1" ht="30" x14ac:dyDescent="0.25">
      <c r="A806" s="13"/>
      <c r="B806" s="10" t="s">
        <v>410</v>
      </c>
      <c r="C806" s="41" t="s">
        <v>57</v>
      </c>
      <c r="D806" s="58" t="s">
        <v>1274</v>
      </c>
      <c r="E806" s="12"/>
      <c r="F806" s="49"/>
      <c r="G806" s="11"/>
      <c r="H806" s="4"/>
      <c r="I806" s="4"/>
      <c r="J806" s="11"/>
      <c r="K806" s="4"/>
      <c r="L806" s="4"/>
      <c r="M806" s="4"/>
      <c r="N806" s="4"/>
      <c r="O806" s="4"/>
      <c r="P806" s="4"/>
      <c r="Q806" s="11" t="e">
        <f>MIN(J806,I806,H806,G806,F806,E806,#REF!,L806)</f>
        <v>#REF!</v>
      </c>
      <c r="R806" s="11" t="e">
        <f>Q806-#REF!</f>
        <v>#REF!</v>
      </c>
      <c r="S806" s="11" t="e">
        <f t="shared" si="65"/>
        <v>#REF!</v>
      </c>
      <c r="T806" s="4">
        <f t="shared" si="66"/>
        <v>0</v>
      </c>
      <c r="U806" s="21" t="e">
        <f t="shared" si="64"/>
        <v>#REF!</v>
      </c>
      <c r="V806" s="13" t="s">
        <v>5</v>
      </c>
      <c r="W806" s="20">
        <f>COUNT(L806,M806,N806,F806,J806,I806,H806,G806,#REF!,E806,#REF!)</f>
        <v>0</v>
      </c>
      <c r="X806" s="22" t="e">
        <f t="shared" si="63"/>
        <v>#DIV/0!</v>
      </c>
      <c r="Y806" s="22" t="e">
        <f>X806-#REF!</f>
        <v>#DIV/0!</v>
      </c>
    </row>
    <row r="807" spans="1:25" s="20" customFormat="1" ht="30" x14ac:dyDescent="0.25">
      <c r="A807" s="13"/>
      <c r="B807" s="10" t="s">
        <v>411</v>
      </c>
      <c r="C807" s="42"/>
      <c r="D807" s="58" t="s">
        <v>1274</v>
      </c>
      <c r="E807" s="12"/>
      <c r="F807" s="49"/>
      <c r="G807" s="11"/>
      <c r="H807" s="4"/>
      <c r="I807" s="4"/>
      <c r="J807" s="11"/>
      <c r="K807" s="4"/>
      <c r="L807" s="4"/>
      <c r="M807" s="4"/>
      <c r="N807" s="4"/>
      <c r="O807" s="4"/>
      <c r="P807" s="4"/>
      <c r="Q807" s="11" t="e">
        <f>MIN(J807,I807,H807,G807,F807,E807,#REF!,L807)</f>
        <v>#REF!</v>
      </c>
      <c r="R807" s="11" t="e">
        <f>Q807-#REF!</f>
        <v>#REF!</v>
      </c>
      <c r="S807" s="11" t="e">
        <f t="shared" si="65"/>
        <v>#REF!</v>
      </c>
      <c r="T807" s="4"/>
      <c r="U807" s="21" t="e">
        <f t="shared" si="64"/>
        <v>#REF!</v>
      </c>
      <c r="V807" s="12" t="e">
        <f>T807-#REF!</f>
        <v>#REF!</v>
      </c>
      <c r="X807" s="22" t="e">
        <f t="shared" si="63"/>
        <v>#DIV/0!</v>
      </c>
      <c r="Y807" s="22" t="e">
        <f>X807-#REF!</f>
        <v>#DIV/0!</v>
      </c>
    </row>
    <row r="808" spans="1:25" s="20" customFormat="1" ht="105" x14ac:dyDescent="0.25">
      <c r="A808" s="13"/>
      <c r="B808" s="10" t="s">
        <v>412</v>
      </c>
      <c r="C808" s="42" t="s">
        <v>58</v>
      </c>
      <c r="D808" s="58" t="s">
        <v>1274</v>
      </c>
      <c r="E808" s="12"/>
      <c r="F808" s="49"/>
      <c r="G808" s="11"/>
      <c r="H808" s="4"/>
      <c r="I808" s="4"/>
      <c r="J808" s="11"/>
      <c r="K808" s="4"/>
      <c r="L808" s="4"/>
      <c r="M808" s="4"/>
      <c r="N808" s="4"/>
      <c r="O808" s="4"/>
      <c r="P808" s="4"/>
      <c r="Q808" s="11" t="e">
        <f>MIN(J808,I808,H808,G808,F808,E808,#REF!,L808)</f>
        <v>#REF!</v>
      </c>
      <c r="R808" s="11" t="e">
        <f>Q808-#REF!</f>
        <v>#REF!</v>
      </c>
      <c r="S808" s="11" t="e">
        <f t="shared" si="65"/>
        <v>#REF!</v>
      </c>
      <c r="T808" s="4">
        <f t="shared" ref="T808:T821" si="67">E808</f>
        <v>0</v>
      </c>
      <c r="U808" s="21" t="e">
        <f t="shared" si="64"/>
        <v>#REF!</v>
      </c>
      <c r="V808" s="13" t="s">
        <v>5</v>
      </c>
      <c r="W808" s="20">
        <f>COUNT(L808,M808,N808,F808,J808,I808,H808,G808,#REF!,E808,#REF!)</f>
        <v>0</v>
      </c>
      <c r="X808" s="22" t="e">
        <f t="shared" si="63"/>
        <v>#DIV/0!</v>
      </c>
      <c r="Y808" s="22" t="e">
        <f>X808-#REF!</f>
        <v>#DIV/0!</v>
      </c>
    </row>
    <row r="809" spans="1:25" s="20" customFormat="1" ht="30" x14ac:dyDescent="0.25">
      <c r="A809" s="13"/>
      <c r="B809" s="10" t="s">
        <v>413</v>
      </c>
      <c r="C809" s="42" t="s">
        <v>4</v>
      </c>
      <c r="D809" s="58" t="s">
        <v>1274</v>
      </c>
      <c r="E809" s="12"/>
      <c r="F809" s="49"/>
      <c r="G809" s="11"/>
      <c r="H809" s="4"/>
      <c r="I809" s="4"/>
      <c r="J809" s="11"/>
      <c r="K809" s="4"/>
      <c r="L809" s="4"/>
      <c r="M809" s="4"/>
      <c r="N809" s="4"/>
      <c r="O809" s="4"/>
      <c r="P809" s="4"/>
      <c r="Q809" s="11" t="e">
        <f>MIN(J809,I809,H809,G809,F809,E809,#REF!,L809)</f>
        <v>#REF!</v>
      </c>
      <c r="R809" s="11" t="e">
        <f>Q809-#REF!</f>
        <v>#REF!</v>
      </c>
      <c r="S809" s="11" t="e">
        <f t="shared" si="65"/>
        <v>#REF!</v>
      </c>
      <c r="T809" s="4">
        <f t="shared" si="67"/>
        <v>0</v>
      </c>
      <c r="U809" s="21" t="e">
        <f t="shared" si="64"/>
        <v>#REF!</v>
      </c>
      <c r="V809" s="13" t="s">
        <v>5</v>
      </c>
      <c r="W809" s="20">
        <f>COUNT(L809,M809,N809,F809,J809,I809,H809,G809,#REF!,E809,#REF!)</f>
        <v>0</v>
      </c>
      <c r="X809" s="22" t="e">
        <f t="shared" si="63"/>
        <v>#DIV/0!</v>
      </c>
      <c r="Y809" s="22" t="e">
        <f>X809-#REF!</f>
        <v>#DIV/0!</v>
      </c>
    </row>
    <row r="810" spans="1:25" s="20" customFormat="1" ht="30" x14ac:dyDescent="0.25">
      <c r="A810" s="13"/>
      <c r="B810" s="10" t="s">
        <v>414</v>
      </c>
      <c r="C810" s="42" t="s">
        <v>4</v>
      </c>
      <c r="D810" s="58" t="s">
        <v>1274</v>
      </c>
      <c r="E810" s="12"/>
      <c r="F810" s="49"/>
      <c r="G810" s="11"/>
      <c r="H810" s="4"/>
      <c r="I810" s="4"/>
      <c r="J810" s="11"/>
      <c r="K810" s="4"/>
      <c r="L810" s="4"/>
      <c r="M810" s="4"/>
      <c r="N810" s="4"/>
      <c r="O810" s="4"/>
      <c r="P810" s="4"/>
      <c r="Q810" s="11" t="e">
        <f>MIN(J810,I810,H810,G810,F810,E810,#REF!,L810)</f>
        <v>#REF!</v>
      </c>
      <c r="R810" s="11" t="e">
        <f>Q810-#REF!</f>
        <v>#REF!</v>
      </c>
      <c r="S810" s="11" t="e">
        <f t="shared" si="65"/>
        <v>#REF!</v>
      </c>
      <c r="T810" s="4">
        <f t="shared" si="67"/>
        <v>0</v>
      </c>
      <c r="U810" s="21" t="e">
        <f t="shared" si="64"/>
        <v>#REF!</v>
      </c>
      <c r="V810" s="13" t="s">
        <v>5</v>
      </c>
      <c r="W810" s="20">
        <f>COUNT(L810,M810,N810,F810,J810,I810,H810,G810,#REF!,E810,#REF!)</f>
        <v>0</v>
      </c>
      <c r="X810" s="22" t="e">
        <f t="shared" si="63"/>
        <v>#DIV/0!</v>
      </c>
      <c r="Y810" s="22" t="e">
        <f>X810-#REF!</f>
        <v>#DIV/0!</v>
      </c>
    </row>
    <row r="811" spans="1:25" s="20" customFormat="1" ht="30" x14ac:dyDescent="0.25">
      <c r="A811" s="13"/>
      <c r="B811" s="10" t="s">
        <v>415</v>
      </c>
      <c r="C811" s="42" t="s">
        <v>4</v>
      </c>
      <c r="D811" s="58" t="s">
        <v>1274</v>
      </c>
      <c r="E811" s="12"/>
      <c r="F811" s="49"/>
      <c r="G811" s="11"/>
      <c r="H811" s="4"/>
      <c r="I811" s="4"/>
      <c r="J811" s="11"/>
      <c r="K811" s="4"/>
      <c r="L811" s="4"/>
      <c r="M811" s="4"/>
      <c r="N811" s="4"/>
      <c r="O811" s="4"/>
      <c r="P811" s="4"/>
      <c r="Q811" s="11" t="e">
        <f>MIN(J811,I811,H811,G811,F811,E811,#REF!,L811)</f>
        <v>#REF!</v>
      </c>
      <c r="R811" s="11" t="e">
        <f>Q811-#REF!</f>
        <v>#REF!</v>
      </c>
      <c r="S811" s="11" t="e">
        <f t="shared" si="65"/>
        <v>#REF!</v>
      </c>
      <c r="T811" s="4">
        <f t="shared" si="67"/>
        <v>0</v>
      </c>
      <c r="U811" s="21" t="e">
        <f t="shared" si="64"/>
        <v>#REF!</v>
      </c>
      <c r="V811" s="13" t="s">
        <v>5</v>
      </c>
      <c r="W811" s="20">
        <f>COUNT(L811,M811,N811,F811,J811,I811,H811,G811,#REF!,E811,#REF!)</f>
        <v>0</v>
      </c>
      <c r="X811" s="22" t="e">
        <f t="shared" si="63"/>
        <v>#DIV/0!</v>
      </c>
      <c r="Y811" s="22" t="e">
        <f>X811-#REF!</f>
        <v>#DIV/0!</v>
      </c>
    </row>
    <row r="812" spans="1:25" s="20" customFormat="1" ht="30" x14ac:dyDescent="0.25">
      <c r="A812" s="13"/>
      <c r="B812" s="10" t="s">
        <v>416</v>
      </c>
      <c r="C812" s="42" t="s">
        <v>4</v>
      </c>
      <c r="D812" s="58" t="s">
        <v>1274</v>
      </c>
      <c r="E812" s="12"/>
      <c r="F812" s="49"/>
      <c r="G812" s="11"/>
      <c r="H812" s="4"/>
      <c r="I812" s="4"/>
      <c r="J812" s="11"/>
      <c r="K812" s="4"/>
      <c r="L812" s="4"/>
      <c r="M812" s="4"/>
      <c r="N812" s="4"/>
      <c r="O812" s="4"/>
      <c r="P812" s="4"/>
      <c r="Q812" s="11" t="e">
        <f>MIN(J812,I812,H812,G812,F812,E812,#REF!,L812)</f>
        <v>#REF!</v>
      </c>
      <c r="R812" s="11" t="e">
        <f>Q812-#REF!</f>
        <v>#REF!</v>
      </c>
      <c r="S812" s="11" t="e">
        <f t="shared" si="65"/>
        <v>#REF!</v>
      </c>
      <c r="T812" s="4">
        <f t="shared" si="67"/>
        <v>0</v>
      </c>
      <c r="U812" s="21" t="e">
        <f t="shared" si="64"/>
        <v>#REF!</v>
      </c>
      <c r="V812" s="13" t="s">
        <v>5</v>
      </c>
      <c r="W812" s="20">
        <f>COUNT(L812,M812,N812,F812,J812,I812,H812,G812,#REF!,E812,#REF!)</f>
        <v>0</v>
      </c>
      <c r="X812" s="22" t="e">
        <f t="shared" si="63"/>
        <v>#DIV/0!</v>
      </c>
      <c r="Y812" s="22" t="e">
        <f>X812-#REF!</f>
        <v>#DIV/0!</v>
      </c>
    </row>
    <row r="813" spans="1:25" s="20" customFormat="1" ht="30" x14ac:dyDescent="0.25">
      <c r="A813" s="13"/>
      <c r="B813" s="10" t="s">
        <v>417</v>
      </c>
      <c r="C813" s="42" t="s">
        <v>4</v>
      </c>
      <c r="D813" s="58" t="s">
        <v>1274</v>
      </c>
      <c r="E813" s="12"/>
      <c r="F813" s="49"/>
      <c r="G813" s="11"/>
      <c r="H813" s="4"/>
      <c r="I813" s="4"/>
      <c r="J813" s="11"/>
      <c r="K813" s="4"/>
      <c r="L813" s="4"/>
      <c r="M813" s="4"/>
      <c r="N813" s="4"/>
      <c r="O813" s="4"/>
      <c r="P813" s="4"/>
      <c r="Q813" s="11" t="e">
        <f>MIN(J813,I813,H813,G813,F813,E813,#REF!,L813)</f>
        <v>#REF!</v>
      </c>
      <c r="R813" s="11" t="e">
        <f>Q813-#REF!</f>
        <v>#REF!</v>
      </c>
      <c r="S813" s="11" t="e">
        <f t="shared" si="65"/>
        <v>#REF!</v>
      </c>
      <c r="T813" s="4">
        <f t="shared" si="67"/>
        <v>0</v>
      </c>
      <c r="U813" s="21" t="e">
        <f t="shared" si="64"/>
        <v>#REF!</v>
      </c>
      <c r="V813" s="13" t="s">
        <v>5</v>
      </c>
      <c r="W813" s="20">
        <f>COUNT(L813,M813,N813,F813,J813,I813,H813,G813,#REF!,E813,#REF!)</f>
        <v>0</v>
      </c>
      <c r="X813" s="22" t="e">
        <f t="shared" si="63"/>
        <v>#DIV/0!</v>
      </c>
      <c r="Y813" s="22" t="e">
        <f>X813-#REF!</f>
        <v>#DIV/0!</v>
      </c>
    </row>
    <row r="814" spans="1:25" s="20" customFormat="1" ht="30" x14ac:dyDescent="0.25">
      <c r="A814" s="13"/>
      <c r="B814" s="10" t="s">
        <v>418</v>
      </c>
      <c r="C814" s="42" t="s">
        <v>4</v>
      </c>
      <c r="D814" s="58" t="s">
        <v>1274</v>
      </c>
      <c r="E814" s="12"/>
      <c r="F814" s="49"/>
      <c r="G814" s="11"/>
      <c r="H814" s="4"/>
      <c r="I814" s="4"/>
      <c r="J814" s="11"/>
      <c r="K814" s="4"/>
      <c r="L814" s="4"/>
      <c r="M814" s="4"/>
      <c r="N814" s="4"/>
      <c r="O814" s="4"/>
      <c r="P814" s="4"/>
      <c r="Q814" s="11" t="e">
        <f>MIN(J814,I814,H814,G814,F814,E814,#REF!,L814)</f>
        <v>#REF!</v>
      </c>
      <c r="R814" s="11" t="e">
        <f>Q814-#REF!</f>
        <v>#REF!</v>
      </c>
      <c r="S814" s="11" t="e">
        <f t="shared" si="65"/>
        <v>#REF!</v>
      </c>
      <c r="T814" s="4">
        <f t="shared" si="67"/>
        <v>0</v>
      </c>
      <c r="U814" s="21" t="e">
        <f t="shared" si="64"/>
        <v>#REF!</v>
      </c>
      <c r="V814" s="13" t="s">
        <v>5</v>
      </c>
      <c r="W814" s="20">
        <f>COUNT(L814,M814,N814,F814,J814,I814,H814,G814,#REF!,E814,#REF!)</f>
        <v>0</v>
      </c>
      <c r="X814" s="22" t="e">
        <f t="shared" si="63"/>
        <v>#DIV/0!</v>
      </c>
      <c r="Y814" s="22" t="e">
        <f>X814-#REF!</f>
        <v>#DIV/0!</v>
      </c>
    </row>
    <row r="815" spans="1:25" s="20" customFormat="1" ht="30" x14ac:dyDescent="0.25">
      <c r="A815" s="13"/>
      <c r="B815" s="10" t="s">
        <v>419</v>
      </c>
      <c r="C815" s="42" t="s">
        <v>4</v>
      </c>
      <c r="D815" s="58" t="s">
        <v>1274</v>
      </c>
      <c r="E815" s="12"/>
      <c r="F815" s="49"/>
      <c r="G815" s="11"/>
      <c r="H815" s="4"/>
      <c r="I815" s="4"/>
      <c r="J815" s="11"/>
      <c r="K815" s="4"/>
      <c r="L815" s="4"/>
      <c r="M815" s="4"/>
      <c r="N815" s="4"/>
      <c r="O815" s="4"/>
      <c r="P815" s="4"/>
      <c r="Q815" s="11" t="e">
        <f>MIN(J815,I815,H815,G815,F815,E815,#REF!,L815)</f>
        <v>#REF!</v>
      </c>
      <c r="R815" s="11" t="e">
        <f>Q815-#REF!</f>
        <v>#REF!</v>
      </c>
      <c r="S815" s="11" t="e">
        <f t="shared" si="65"/>
        <v>#REF!</v>
      </c>
      <c r="T815" s="4">
        <f t="shared" si="67"/>
        <v>0</v>
      </c>
      <c r="U815" s="21" t="e">
        <f t="shared" si="64"/>
        <v>#REF!</v>
      </c>
      <c r="V815" s="13" t="s">
        <v>5</v>
      </c>
      <c r="W815" s="20">
        <f>COUNT(L815,M815,N815,F815,J815,I815,H815,G815,#REF!,E815,#REF!)</f>
        <v>0</v>
      </c>
      <c r="X815" s="22" t="e">
        <f t="shared" si="63"/>
        <v>#DIV/0!</v>
      </c>
      <c r="Y815" s="22" t="e">
        <f>X815-#REF!</f>
        <v>#DIV/0!</v>
      </c>
    </row>
    <row r="816" spans="1:25" s="20" customFormat="1" ht="30" x14ac:dyDescent="0.25">
      <c r="A816" s="13"/>
      <c r="B816" s="10" t="s">
        <v>420</v>
      </c>
      <c r="C816" s="42" t="s">
        <v>4</v>
      </c>
      <c r="D816" s="58" t="s">
        <v>1274</v>
      </c>
      <c r="E816" s="12"/>
      <c r="F816" s="49"/>
      <c r="G816" s="11"/>
      <c r="H816" s="4"/>
      <c r="I816" s="4"/>
      <c r="J816" s="11"/>
      <c r="K816" s="4"/>
      <c r="L816" s="4"/>
      <c r="M816" s="4"/>
      <c r="N816" s="4"/>
      <c r="O816" s="4"/>
      <c r="P816" s="4"/>
      <c r="Q816" s="11" t="e">
        <f>MIN(J816,I816,H816,G816,F816,E816,#REF!,L816)</f>
        <v>#REF!</v>
      </c>
      <c r="R816" s="11" t="e">
        <f>Q816-#REF!</f>
        <v>#REF!</v>
      </c>
      <c r="S816" s="11" t="e">
        <f t="shared" si="65"/>
        <v>#REF!</v>
      </c>
      <c r="T816" s="4">
        <f t="shared" si="67"/>
        <v>0</v>
      </c>
      <c r="U816" s="21" t="e">
        <f t="shared" si="64"/>
        <v>#REF!</v>
      </c>
      <c r="V816" s="13" t="s">
        <v>5</v>
      </c>
      <c r="W816" s="20">
        <f>COUNT(L816,M816,N816,F816,J816,I816,H816,G816,#REF!,E816,#REF!)</f>
        <v>0</v>
      </c>
      <c r="X816" s="22" t="e">
        <f t="shared" si="63"/>
        <v>#DIV/0!</v>
      </c>
      <c r="Y816" s="22" t="e">
        <f>X816-#REF!</f>
        <v>#DIV/0!</v>
      </c>
    </row>
    <row r="817" spans="1:25" s="20" customFormat="1" ht="30" x14ac:dyDescent="0.25">
      <c r="A817" s="13"/>
      <c r="B817" s="10" t="s">
        <v>421</v>
      </c>
      <c r="C817" s="42" t="s">
        <v>4</v>
      </c>
      <c r="D817" s="58" t="s">
        <v>1274</v>
      </c>
      <c r="E817" s="12"/>
      <c r="F817" s="49"/>
      <c r="G817" s="11"/>
      <c r="H817" s="4"/>
      <c r="I817" s="4"/>
      <c r="J817" s="11"/>
      <c r="K817" s="4"/>
      <c r="L817" s="4"/>
      <c r="M817" s="4"/>
      <c r="N817" s="4"/>
      <c r="O817" s="4"/>
      <c r="P817" s="4"/>
      <c r="Q817" s="11" t="e">
        <f>MIN(J817,I817,H817,G817,F817,E817,#REF!,L817)</f>
        <v>#REF!</v>
      </c>
      <c r="R817" s="11" t="e">
        <f>Q817-#REF!</f>
        <v>#REF!</v>
      </c>
      <c r="S817" s="11" t="e">
        <f t="shared" si="65"/>
        <v>#REF!</v>
      </c>
      <c r="T817" s="4">
        <f t="shared" si="67"/>
        <v>0</v>
      </c>
      <c r="U817" s="21" t="e">
        <f t="shared" si="64"/>
        <v>#REF!</v>
      </c>
      <c r="V817" s="13" t="s">
        <v>5</v>
      </c>
      <c r="W817" s="20">
        <f>COUNT(L817,M817,N817,F817,J817,I817,H817,G817,#REF!,E817,#REF!)</f>
        <v>0</v>
      </c>
      <c r="X817" s="22" t="e">
        <f t="shared" si="63"/>
        <v>#DIV/0!</v>
      </c>
      <c r="Y817" s="22" t="e">
        <f>X817-#REF!</f>
        <v>#DIV/0!</v>
      </c>
    </row>
    <row r="818" spans="1:25" s="20" customFormat="1" ht="30" x14ac:dyDescent="0.25">
      <c r="A818" s="13"/>
      <c r="B818" s="10" t="s">
        <v>422</v>
      </c>
      <c r="C818" s="42" t="s">
        <v>4</v>
      </c>
      <c r="D818" s="58" t="s">
        <v>1274</v>
      </c>
      <c r="E818" s="12"/>
      <c r="F818" s="49"/>
      <c r="G818" s="11"/>
      <c r="H818" s="4"/>
      <c r="I818" s="4"/>
      <c r="J818" s="11"/>
      <c r="K818" s="4"/>
      <c r="L818" s="4"/>
      <c r="M818" s="4"/>
      <c r="N818" s="4"/>
      <c r="O818" s="4"/>
      <c r="P818" s="4"/>
      <c r="Q818" s="11" t="e">
        <f>MIN(J818,I818,H818,G818,F818,E818,#REF!,L818)</f>
        <v>#REF!</v>
      </c>
      <c r="R818" s="11" t="e">
        <f>Q818-#REF!</f>
        <v>#REF!</v>
      </c>
      <c r="S818" s="11" t="e">
        <f t="shared" si="65"/>
        <v>#REF!</v>
      </c>
      <c r="T818" s="4">
        <f t="shared" si="67"/>
        <v>0</v>
      </c>
      <c r="U818" s="21" t="e">
        <f t="shared" si="64"/>
        <v>#REF!</v>
      </c>
      <c r="V818" s="13" t="s">
        <v>5</v>
      </c>
      <c r="W818" s="20">
        <f>COUNT(L818,M818,N818,F818,J818,I818,H818,G818,#REF!,E818,#REF!)</f>
        <v>0</v>
      </c>
      <c r="X818" s="22" t="e">
        <f t="shared" si="63"/>
        <v>#DIV/0!</v>
      </c>
      <c r="Y818" s="22" t="e">
        <f>X818-#REF!</f>
        <v>#DIV/0!</v>
      </c>
    </row>
    <row r="819" spans="1:25" s="20" customFormat="1" ht="30" x14ac:dyDescent="0.25">
      <c r="A819" s="13"/>
      <c r="B819" s="10" t="s">
        <v>423</v>
      </c>
      <c r="C819" s="42" t="s">
        <v>4</v>
      </c>
      <c r="D819" s="58" t="s">
        <v>1274</v>
      </c>
      <c r="E819" s="12"/>
      <c r="F819" s="49"/>
      <c r="G819" s="11"/>
      <c r="H819" s="4"/>
      <c r="I819" s="4"/>
      <c r="J819" s="11"/>
      <c r="K819" s="4"/>
      <c r="L819" s="4"/>
      <c r="M819" s="4"/>
      <c r="N819" s="4"/>
      <c r="O819" s="4"/>
      <c r="P819" s="4"/>
      <c r="Q819" s="11" t="e">
        <f>MIN(J819,I819,H819,G819,F819,E819,#REF!,L819)</f>
        <v>#REF!</v>
      </c>
      <c r="R819" s="11" t="e">
        <f>Q819-#REF!</f>
        <v>#REF!</v>
      </c>
      <c r="S819" s="11" t="e">
        <f t="shared" si="65"/>
        <v>#REF!</v>
      </c>
      <c r="T819" s="4">
        <f t="shared" si="67"/>
        <v>0</v>
      </c>
      <c r="U819" s="21" t="e">
        <f t="shared" si="64"/>
        <v>#REF!</v>
      </c>
      <c r="V819" s="13" t="s">
        <v>5</v>
      </c>
      <c r="W819" s="20">
        <f>COUNT(L819,M819,N819,F819,J819,I819,H819,G819,#REF!,E819,#REF!)</f>
        <v>0</v>
      </c>
      <c r="X819" s="22" t="e">
        <f t="shared" si="63"/>
        <v>#DIV/0!</v>
      </c>
      <c r="Y819" s="22" t="e">
        <f>X819-#REF!</f>
        <v>#DIV/0!</v>
      </c>
    </row>
    <row r="820" spans="1:25" s="20" customFormat="1" ht="30" x14ac:dyDescent="0.25">
      <c r="A820" s="13"/>
      <c r="B820" s="10" t="s">
        <v>424</v>
      </c>
      <c r="C820" s="42" t="s">
        <v>4</v>
      </c>
      <c r="D820" s="58" t="s">
        <v>1274</v>
      </c>
      <c r="E820" s="12"/>
      <c r="F820" s="49"/>
      <c r="G820" s="11"/>
      <c r="H820" s="4"/>
      <c r="I820" s="4"/>
      <c r="J820" s="11"/>
      <c r="K820" s="4"/>
      <c r="L820" s="4"/>
      <c r="M820" s="4"/>
      <c r="N820" s="4"/>
      <c r="O820" s="4"/>
      <c r="P820" s="4"/>
      <c r="Q820" s="11" t="e">
        <f>MIN(J820,I820,H820,G820,F820,E820,#REF!,L820)</f>
        <v>#REF!</v>
      </c>
      <c r="R820" s="11" t="e">
        <f>Q820-#REF!</f>
        <v>#REF!</v>
      </c>
      <c r="S820" s="11" t="e">
        <f t="shared" si="65"/>
        <v>#REF!</v>
      </c>
      <c r="T820" s="4">
        <f t="shared" si="67"/>
        <v>0</v>
      </c>
      <c r="U820" s="21" t="e">
        <f t="shared" si="64"/>
        <v>#REF!</v>
      </c>
      <c r="V820" s="13" t="s">
        <v>5</v>
      </c>
      <c r="W820" s="20">
        <f>COUNT(L820,M820,N820,F820,J820,I820,H820,G820,#REF!,E820,#REF!)</f>
        <v>0</v>
      </c>
      <c r="X820" s="22" t="e">
        <f t="shared" si="63"/>
        <v>#DIV/0!</v>
      </c>
      <c r="Y820" s="22" t="e">
        <f>X820-#REF!</f>
        <v>#DIV/0!</v>
      </c>
    </row>
    <row r="821" spans="1:25" s="20" customFormat="1" ht="30" x14ac:dyDescent="0.25">
      <c r="A821" s="13"/>
      <c r="B821" s="10" t="s">
        <v>425</v>
      </c>
      <c r="C821" s="42" t="s">
        <v>4</v>
      </c>
      <c r="D821" s="58" t="s">
        <v>1274</v>
      </c>
      <c r="E821" s="12"/>
      <c r="F821" s="49"/>
      <c r="G821" s="11"/>
      <c r="H821" s="4"/>
      <c r="I821" s="4"/>
      <c r="J821" s="11"/>
      <c r="K821" s="4"/>
      <c r="L821" s="4"/>
      <c r="M821" s="4"/>
      <c r="N821" s="4"/>
      <c r="O821" s="4"/>
      <c r="P821" s="4"/>
      <c r="Q821" s="11" t="e">
        <f>MIN(J821,I821,H821,G821,F821,E821,#REF!,L821)</f>
        <v>#REF!</v>
      </c>
      <c r="R821" s="11" t="e">
        <f>Q821-#REF!</f>
        <v>#REF!</v>
      </c>
      <c r="S821" s="11" t="e">
        <f t="shared" si="65"/>
        <v>#REF!</v>
      </c>
      <c r="T821" s="4">
        <f t="shared" si="67"/>
        <v>0</v>
      </c>
      <c r="U821" s="21" t="e">
        <f t="shared" si="64"/>
        <v>#REF!</v>
      </c>
      <c r="V821" s="13" t="s">
        <v>5</v>
      </c>
      <c r="W821" s="20">
        <f>COUNT(L821,M821,N821,F821,J821,I821,H821,G821,#REF!,E821,#REF!)</f>
        <v>0</v>
      </c>
      <c r="X821" s="22" t="e">
        <f t="shared" si="63"/>
        <v>#DIV/0!</v>
      </c>
      <c r="Y821" s="22" t="e">
        <f>X821-#REF!</f>
        <v>#DIV/0!</v>
      </c>
    </row>
    <row r="822" spans="1:25" s="20" customFormat="1" ht="30" x14ac:dyDescent="0.25">
      <c r="A822" s="13"/>
      <c r="B822" s="10" t="s">
        <v>426</v>
      </c>
      <c r="C822" s="42"/>
      <c r="D822" s="58" t="s">
        <v>1274</v>
      </c>
      <c r="E822" s="12"/>
      <c r="F822" s="49"/>
      <c r="G822" s="11"/>
      <c r="H822" s="4"/>
      <c r="I822" s="4"/>
      <c r="J822" s="11"/>
      <c r="K822" s="4"/>
      <c r="L822" s="4"/>
      <c r="M822" s="4"/>
      <c r="N822" s="4"/>
      <c r="O822" s="4"/>
      <c r="P822" s="4"/>
      <c r="Q822" s="11" t="e">
        <f>MIN(J822,I822,H822,G822,F822,E822,#REF!,L822)</f>
        <v>#REF!</v>
      </c>
      <c r="R822" s="11" t="e">
        <f>Q822-#REF!</f>
        <v>#REF!</v>
      </c>
      <c r="S822" s="11" t="e">
        <f t="shared" si="65"/>
        <v>#REF!</v>
      </c>
      <c r="T822" s="4"/>
      <c r="U822" s="21" t="e">
        <f t="shared" si="64"/>
        <v>#REF!</v>
      </c>
      <c r="V822" s="12" t="e">
        <f>T822-#REF!</f>
        <v>#REF!</v>
      </c>
      <c r="X822" s="22" t="e">
        <f t="shared" si="63"/>
        <v>#DIV/0!</v>
      </c>
      <c r="Y822" s="22" t="e">
        <f>X822-#REF!</f>
        <v>#DIV/0!</v>
      </c>
    </row>
    <row r="823" spans="1:25" s="20" customFormat="1" ht="30" x14ac:dyDescent="0.25">
      <c r="A823" s="13"/>
      <c r="B823" s="10" t="s">
        <v>427</v>
      </c>
      <c r="C823" s="42" t="s">
        <v>4</v>
      </c>
      <c r="D823" s="58" t="s">
        <v>1274</v>
      </c>
      <c r="E823" s="12"/>
      <c r="F823" s="49"/>
      <c r="G823" s="11"/>
      <c r="H823" s="4"/>
      <c r="I823" s="4"/>
      <c r="J823" s="11"/>
      <c r="K823" s="4"/>
      <c r="L823" s="4"/>
      <c r="M823" s="4"/>
      <c r="N823" s="4"/>
      <c r="O823" s="4"/>
      <c r="P823" s="4"/>
      <c r="Q823" s="11" t="e">
        <f>MIN(J823,I823,H823,G823,F823,E823,#REF!,L823)</f>
        <v>#REF!</v>
      </c>
      <c r="R823" s="11" t="e">
        <f>Q823-#REF!</f>
        <v>#REF!</v>
      </c>
      <c r="S823" s="11" t="e">
        <f t="shared" si="65"/>
        <v>#REF!</v>
      </c>
      <c r="T823" s="4">
        <f>E823</f>
        <v>0</v>
      </c>
      <c r="U823" s="21" t="e">
        <f t="shared" si="64"/>
        <v>#REF!</v>
      </c>
      <c r="V823" s="13" t="s">
        <v>5</v>
      </c>
      <c r="W823" s="20">
        <f>COUNT(L823,M823,N823,F823,J823,I823,H823,G823,#REF!,E823,#REF!)</f>
        <v>0</v>
      </c>
      <c r="X823" s="22" t="e">
        <f t="shared" si="63"/>
        <v>#DIV/0!</v>
      </c>
      <c r="Y823" s="22" t="e">
        <f>X823-#REF!</f>
        <v>#DIV/0!</v>
      </c>
    </row>
    <row r="824" spans="1:25" s="20" customFormat="1" ht="30" x14ac:dyDescent="0.25">
      <c r="A824" s="13"/>
      <c r="B824" s="10" t="s">
        <v>428</v>
      </c>
      <c r="C824" s="42" t="s">
        <v>4</v>
      </c>
      <c r="D824" s="58" t="s">
        <v>1274</v>
      </c>
      <c r="E824" s="12"/>
      <c r="F824" s="49"/>
      <c r="G824" s="11"/>
      <c r="H824" s="4"/>
      <c r="I824" s="4"/>
      <c r="J824" s="11"/>
      <c r="K824" s="4"/>
      <c r="L824" s="4"/>
      <c r="M824" s="4"/>
      <c r="N824" s="4"/>
      <c r="O824" s="4"/>
      <c r="P824" s="4"/>
      <c r="Q824" s="11" t="e">
        <f>MIN(J824,I824,H824,G824,F824,E824,#REF!,L824)</f>
        <v>#REF!</v>
      </c>
      <c r="R824" s="11" t="e">
        <f>Q824-#REF!</f>
        <v>#REF!</v>
      </c>
      <c r="S824" s="11" t="e">
        <f t="shared" si="65"/>
        <v>#REF!</v>
      </c>
      <c r="T824" s="4">
        <f>E824</f>
        <v>0</v>
      </c>
      <c r="U824" s="21" t="e">
        <f t="shared" si="64"/>
        <v>#REF!</v>
      </c>
      <c r="V824" s="13" t="s">
        <v>5</v>
      </c>
      <c r="W824" s="20">
        <f>COUNT(L824,M824,N824,F824,J824,I824,H824,G824,#REF!,E824,#REF!)</f>
        <v>0</v>
      </c>
      <c r="X824" s="22" t="e">
        <f t="shared" si="63"/>
        <v>#DIV/0!</v>
      </c>
      <c r="Y824" s="22" t="e">
        <f>X824-#REF!</f>
        <v>#DIV/0!</v>
      </c>
    </row>
    <row r="825" spans="1:25" s="20" customFormat="1" ht="30" x14ac:dyDescent="0.25">
      <c r="A825" s="13"/>
      <c r="B825" s="10" t="s">
        <v>429</v>
      </c>
      <c r="C825" s="42" t="s">
        <v>4</v>
      </c>
      <c r="D825" s="58" t="s">
        <v>1274</v>
      </c>
      <c r="E825" s="12"/>
      <c r="F825" s="49"/>
      <c r="G825" s="11"/>
      <c r="H825" s="4"/>
      <c r="I825" s="4"/>
      <c r="J825" s="11"/>
      <c r="K825" s="4"/>
      <c r="L825" s="4"/>
      <c r="M825" s="4"/>
      <c r="N825" s="4"/>
      <c r="O825" s="4"/>
      <c r="P825" s="4"/>
      <c r="Q825" s="11" t="e">
        <f>MIN(J825,I825,H825,G825,F825,E825,#REF!,L825)</f>
        <v>#REF!</v>
      </c>
      <c r="R825" s="11" t="e">
        <f>Q825-#REF!</f>
        <v>#REF!</v>
      </c>
      <c r="S825" s="11" t="e">
        <f t="shared" si="65"/>
        <v>#REF!</v>
      </c>
      <c r="T825" s="4">
        <f>E825</f>
        <v>0</v>
      </c>
      <c r="U825" s="21" t="e">
        <f t="shared" si="64"/>
        <v>#REF!</v>
      </c>
      <c r="V825" s="13" t="s">
        <v>5</v>
      </c>
      <c r="W825" s="20">
        <f>COUNT(L825,M825,N825,F825,J825,I825,H825,G825,#REF!,E825,#REF!)</f>
        <v>0</v>
      </c>
      <c r="X825" s="22" t="e">
        <f t="shared" si="63"/>
        <v>#DIV/0!</v>
      </c>
      <c r="Y825" s="22" t="e">
        <f>X825-#REF!</f>
        <v>#DIV/0!</v>
      </c>
    </row>
    <row r="826" spans="1:25" s="20" customFormat="1" ht="30" x14ac:dyDescent="0.25">
      <c r="A826" s="13"/>
      <c r="B826" s="10" t="s">
        <v>430</v>
      </c>
      <c r="C826" s="42"/>
      <c r="D826" s="58" t="s">
        <v>1274</v>
      </c>
      <c r="E826" s="12"/>
      <c r="F826" s="49"/>
      <c r="G826" s="11"/>
      <c r="H826" s="4"/>
      <c r="I826" s="4"/>
      <c r="J826" s="11"/>
      <c r="K826" s="4"/>
      <c r="L826" s="4"/>
      <c r="M826" s="4"/>
      <c r="N826" s="4"/>
      <c r="O826" s="4"/>
      <c r="P826" s="4"/>
      <c r="Q826" s="11" t="e">
        <f>MIN(J826,I826,H826,G826,F826,E826,#REF!,L826)</f>
        <v>#REF!</v>
      </c>
      <c r="R826" s="11" t="e">
        <f>Q826-#REF!</f>
        <v>#REF!</v>
      </c>
      <c r="S826" s="11" t="e">
        <f t="shared" si="65"/>
        <v>#REF!</v>
      </c>
      <c r="T826" s="4"/>
      <c r="U826" s="21" t="e">
        <f t="shared" si="64"/>
        <v>#REF!</v>
      </c>
      <c r="V826" s="12" t="e">
        <f>T826-#REF!</f>
        <v>#REF!</v>
      </c>
      <c r="X826" s="22" t="e">
        <f t="shared" si="63"/>
        <v>#DIV/0!</v>
      </c>
      <c r="Y826" s="22" t="e">
        <f>X826-#REF!</f>
        <v>#DIV/0!</v>
      </c>
    </row>
    <row r="827" spans="1:25" s="20" customFormat="1" ht="30" x14ac:dyDescent="0.25">
      <c r="A827" s="13"/>
      <c r="B827" s="10" t="s">
        <v>431</v>
      </c>
      <c r="C827" s="42" t="s">
        <v>4</v>
      </c>
      <c r="D827" s="58" t="s">
        <v>1274</v>
      </c>
      <c r="E827" s="12"/>
      <c r="F827" s="49"/>
      <c r="G827" s="11"/>
      <c r="H827" s="4"/>
      <c r="I827" s="4"/>
      <c r="J827" s="11"/>
      <c r="K827" s="4"/>
      <c r="L827" s="4"/>
      <c r="M827" s="4"/>
      <c r="N827" s="4"/>
      <c r="O827" s="4"/>
      <c r="P827" s="4"/>
      <c r="Q827" s="11" t="e">
        <f>MIN(J827,I827,H827,G827,F827,E827,#REF!,L827)</f>
        <v>#REF!</v>
      </c>
      <c r="R827" s="11" t="e">
        <f>Q827-#REF!</f>
        <v>#REF!</v>
      </c>
      <c r="S827" s="11" t="e">
        <f t="shared" si="65"/>
        <v>#REF!</v>
      </c>
      <c r="T827" s="4">
        <f t="shared" ref="T827:T833" si="68">E827</f>
        <v>0</v>
      </c>
      <c r="U827" s="21" t="e">
        <f t="shared" si="64"/>
        <v>#REF!</v>
      </c>
      <c r="V827" s="13" t="s">
        <v>5</v>
      </c>
      <c r="W827" s="20">
        <f>COUNT(L827,M827,N827,F827,J827,I827,H827,G827,#REF!,E827,#REF!)</f>
        <v>0</v>
      </c>
      <c r="X827" s="22" t="e">
        <f t="shared" si="63"/>
        <v>#DIV/0!</v>
      </c>
      <c r="Y827" s="22" t="e">
        <f>X827-#REF!</f>
        <v>#DIV/0!</v>
      </c>
    </row>
    <row r="828" spans="1:25" s="20" customFormat="1" ht="30" x14ac:dyDescent="0.25">
      <c r="A828" s="13"/>
      <c r="B828" s="10" t="s">
        <v>432</v>
      </c>
      <c r="C828" s="42" t="s">
        <v>4</v>
      </c>
      <c r="D828" s="58" t="s">
        <v>1274</v>
      </c>
      <c r="E828" s="12"/>
      <c r="F828" s="49"/>
      <c r="G828" s="11"/>
      <c r="H828" s="4"/>
      <c r="I828" s="4"/>
      <c r="J828" s="11"/>
      <c r="K828" s="4"/>
      <c r="L828" s="4"/>
      <c r="M828" s="4"/>
      <c r="N828" s="4"/>
      <c r="O828" s="4"/>
      <c r="P828" s="4"/>
      <c r="Q828" s="11" t="e">
        <f>MIN(J828,I828,H828,G828,F828,E828,#REF!,L828)</f>
        <v>#REF!</v>
      </c>
      <c r="R828" s="11" t="e">
        <f>Q828-#REF!</f>
        <v>#REF!</v>
      </c>
      <c r="S828" s="11" t="e">
        <f t="shared" si="65"/>
        <v>#REF!</v>
      </c>
      <c r="T828" s="4">
        <f t="shared" si="68"/>
        <v>0</v>
      </c>
      <c r="U828" s="21" t="e">
        <f t="shared" si="64"/>
        <v>#REF!</v>
      </c>
      <c r="V828" s="13" t="s">
        <v>5</v>
      </c>
      <c r="W828" s="20">
        <f>COUNT(L828,M828,N828,F828,J828,I828,H828,G828,#REF!,E828,#REF!)</f>
        <v>0</v>
      </c>
      <c r="X828" s="22" t="e">
        <f t="shared" si="63"/>
        <v>#DIV/0!</v>
      </c>
      <c r="Y828" s="22" t="e">
        <f>X828-#REF!</f>
        <v>#DIV/0!</v>
      </c>
    </row>
    <row r="829" spans="1:25" s="20" customFormat="1" ht="30" x14ac:dyDescent="0.25">
      <c r="A829" s="13"/>
      <c r="B829" s="10" t="s">
        <v>433</v>
      </c>
      <c r="C829" s="42" t="s">
        <v>4</v>
      </c>
      <c r="D829" s="58" t="s">
        <v>1274</v>
      </c>
      <c r="E829" s="12"/>
      <c r="F829" s="49"/>
      <c r="G829" s="11"/>
      <c r="H829" s="4"/>
      <c r="I829" s="4"/>
      <c r="J829" s="11"/>
      <c r="K829" s="4"/>
      <c r="L829" s="4"/>
      <c r="M829" s="4"/>
      <c r="N829" s="4"/>
      <c r="O829" s="4"/>
      <c r="P829" s="4"/>
      <c r="Q829" s="11" t="e">
        <f>MIN(J829,I829,H829,G829,F829,E829,#REF!,L829)</f>
        <v>#REF!</v>
      </c>
      <c r="R829" s="11" t="e">
        <f>Q829-#REF!</f>
        <v>#REF!</v>
      </c>
      <c r="S829" s="11" t="e">
        <f t="shared" si="65"/>
        <v>#REF!</v>
      </c>
      <c r="T829" s="4">
        <f t="shared" si="68"/>
        <v>0</v>
      </c>
      <c r="U829" s="21" t="e">
        <f t="shared" si="64"/>
        <v>#REF!</v>
      </c>
      <c r="V829" s="13" t="s">
        <v>5</v>
      </c>
      <c r="W829" s="20">
        <f>COUNT(L829,M829,N829,F829,J829,I829,H829,G829,#REF!,E829,#REF!)</f>
        <v>0</v>
      </c>
      <c r="X829" s="22" t="e">
        <f t="shared" si="63"/>
        <v>#DIV/0!</v>
      </c>
      <c r="Y829" s="22" t="e">
        <f>X829-#REF!</f>
        <v>#DIV/0!</v>
      </c>
    </row>
    <row r="830" spans="1:25" s="20" customFormat="1" ht="30" x14ac:dyDescent="0.25">
      <c r="A830" s="13"/>
      <c r="B830" s="10" t="s">
        <v>434</v>
      </c>
      <c r="C830" s="42" t="s">
        <v>4</v>
      </c>
      <c r="D830" s="58" t="s">
        <v>1274</v>
      </c>
      <c r="E830" s="12"/>
      <c r="F830" s="49"/>
      <c r="G830" s="11"/>
      <c r="H830" s="4"/>
      <c r="I830" s="4"/>
      <c r="J830" s="11"/>
      <c r="K830" s="4"/>
      <c r="L830" s="4"/>
      <c r="M830" s="4"/>
      <c r="N830" s="4"/>
      <c r="O830" s="4"/>
      <c r="P830" s="4"/>
      <c r="Q830" s="11" t="e">
        <f>MIN(J830,I830,H830,G830,F830,E830,#REF!,L830)</f>
        <v>#REF!</v>
      </c>
      <c r="R830" s="11" t="e">
        <f>Q830-#REF!</f>
        <v>#REF!</v>
      </c>
      <c r="S830" s="11" t="e">
        <f t="shared" si="65"/>
        <v>#REF!</v>
      </c>
      <c r="T830" s="4">
        <f t="shared" si="68"/>
        <v>0</v>
      </c>
      <c r="U830" s="21" t="e">
        <f t="shared" si="64"/>
        <v>#REF!</v>
      </c>
      <c r="V830" s="13" t="s">
        <v>5</v>
      </c>
      <c r="W830" s="20">
        <f>COUNT(L830,M830,N830,F830,J830,I830,H830,G830,#REF!,E830,#REF!)</f>
        <v>0</v>
      </c>
      <c r="X830" s="22" t="e">
        <f t="shared" si="63"/>
        <v>#DIV/0!</v>
      </c>
      <c r="Y830" s="22" t="e">
        <f>X830-#REF!</f>
        <v>#DIV/0!</v>
      </c>
    </row>
    <row r="831" spans="1:25" s="20" customFormat="1" ht="30" x14ac:dyDescent="0.25">
      <c r="A831" s="13"/>
      <c r="B831" s="10" t="s">
        <v>435</v>
      </c>
      <c r="C831" s="42" t="s">
        <v>4</v>
      </c>
      <c r="D831" s="58" t="s">
        <v>1274</v>
      </c>
      <c r="E831" s="12"/>
      <c r="F831" s="49"/>
      <c r="G831" s="11"/>
      <c r="H831" s="4"/>
      <c r="I831" s="4"/>
      <c r="J831" s="11"/>
      <c r="K831" s="4"/>
      <c r="L831" s="4"/>
      <c r="M831" s="4"/>
      <c r="N831" s="4"/>
      <c r="O831" s="4"/>
      <c r="P831" s="4"/>
      <c r="Q831" s="11" t="e">
        <f>MIN(J831,I831,H831,G831,F831,E831,#REF!,L831)</f>
        <v>#REF!</v>
      </c>
      <c r="R831" s="11" t="e">
        <f>Q831-#REF!</f>
        <v>#REF!</v>
      </c>
      <c r="S831" s="11" t="e">
        <f t="shared" si="65"/>
        <v>#REF!</v>
      </c>
      <c r="T831" s="4">
        <f t="shared" si="68"/>
        <v>0</v>
      </c>
      <c r="U831" s="21" t="e">
        <f t="shared" si="64"/>
        <v>#REF!</v>
      </c>
      <c r="V831" s="13" t="s">
        <v>5</v>
      </c>
      <c r="W831" s="20">
        <f>COUNT(L831,M831,N831,F831,J831,I831,H831,G831,#REF!,E831,#REF!)</f>
        <v>0</v>
      </c>
      <c r="X831" s="22" t="e">
        <f t="shared" si="63"/>
        <v>#DIV/0!</v>
      </c>
      <c r="Y831" s="22" t="e">
        <f>X831-#REF!</f>
        <v>#DIV/0!</v>
      </c>
    </row>
    <row r="832" spans="1:25" s="20" customFormat="1" ht="30" x14ac:dyDescent="0.25">
      <c r="A832" s="13"/>
      <c r="B832" s="10" t="s">
        <v>436</v>
      </c>
      <c r="C832" s="42" t="s">
        <v>4</v>
      </c>
      <c r="D832" s="58" t="s">
        <v>1274</v>
      </c>
      <c r="E832" s="12"/>
      <c r="F832" s="49"/>
      <c r="G832" s="11"/>
      <c r="H832" s="4"/>
      <c r="I832" s="4"/>
      <c r="J832" s="11"/>
      <c r="K832" s="4"/>
      <c r="L832" s="4"/>
      <c r="M832" s="4"/>
      <c r="N832" s="4"/>
      <c r="O832" s="4"/>
      <c r="P832" s="4"/>
      <c r="Q832" s="11" t="e">
        <f>MIN(J832,I832,H832,G832,F832,E832,#REF!,L832)</f>
        <v>#REF!</v>
      </c>
      <c r="R832" s="11" t="e">
        <f>Q832-#REF!</f>
        <v>#REF!</v>
      </c>
      <c r="S832" s="11" t="e">
        <f t="shared" si="65"/>
        <v>#REF!</v>
      </c>
      <c r="T832" s="4">
        <f t="shared" si="68"/>
        <v>0</v>
      </c>
      <c r="U832" s="21" t="e">
        <f t="shared" si="64"/>
        <v>#REF!</v>
      </c>
      <c r="V832" s="13" t="s">
        <v>5</v>
      </c>
      <c r="W832" s="20">
        <f>COUNT(L832,M832,N832,F832,J832,I832,H832,G832,#REF!,E832,#REF!)</f>
        <v>0</v>
      </c>
      <c r="X832" s="22" t="e">
        <f t="shared" si="63"/>
        <v>#DIV/0!</v>
      </c>
      <c r="Y832" s="22" t="e">
        <f>X832-#REF!</f>
        <v>#DIV/0!</v>
      </c>
    </row>
    <row r="833" spans="1:25" s="20" customFormat="1" ht="30" x14ac:dyDescent="0.25">
      <c r="A833" s="13"/>
      <c r="B833" s="10" t="s">
        <v>437</v>
      </c>
      <c r="C833" s="42" t="s">
        <v>4</v>
      </c>
      <c r="D833" s="58" t="s">
        <v>1274</v>
      </c>
      <c r="E833" s="12"/>
      <c r="F833" s="49"/>
      <c r="G833" s="11"/>
      <c r="H833" s="4"/>
      <c r="I833" s="4"/>
      <c r="J833" s="11"/>
      <c r="K833" s="4"/>
      <c r="L833" s="4"/>
      <c r="M833" s="4"/>
      <c r="N833" s="4"/>
      <c r="O833" s="4"/>
      <c r="P833" s="4"/>
      <c r="Q833" s="11" t="e">
        <f>MIN(J833,I833,H833,G833,F833,E833,#REF!,L833)</f>
        <v>#REF!</v>
      </c>
      <c r="R833" s="11" t="e">
        <f>Q833-#REF!</f>
        <v>#REF!</v>
      </c>
      <c r="S833" s="11" t="e">
        <f t="shared" si="65"/>
        <v>#REF!</v>
      </c>
      <c r="T833" s="4">
        <f t="shared" si="68"/>
        <v>0</v>
      </c>
      <c r="U833" s="21" t="e">
        <f t="shared" si="64"/>
        <v>#REF!</v>
      </c>
      <c r="V833" s="13" t="s">
        <v>5</v>
      </c>
      <c r="W833" s="20">
        <f>COUNT(L833,M833,N833,F833,J833,I833,H833,G833,#REF!,E833,#REF!)</f>
        <v>0</v>
      </c>
      <c r="X833" s="22" t="e">
        <f t="shared" si="63"/>
        <v>#DIV/0!</v>
      </c>
      <c r="Y833" s="22" t="e">
        <f>X833-#REF!</f>
        <v>#DIV/0!</v>
      </c>
    </row>
    <row r="834" spans="1:25" s="20" customFormat="1" ht="30" x14ac:dyDescent="0.25">
      <c r="A834" s="13"/>
      <c r="B834" s="10" t="s">
        <v>438</v>
      </c>
      <c r="C834" s="42"/>
      <c r="D834" s="58" t="s">
        <v>1274</v>
      </c>
      <c r="E834" s="12"/>
      <c r="F834" s="49"/>
      <c r="G834" s="11"/>
      <c r="H834" s="4"/>
      <c r="I834" s="4"/>
      <c r="J834" s="11"/>
      <c r="K834" s="4"/>
      <c r="L834" s="4"/>
      <c r="M834" s="4"/>
      <c r="N834" s="4"/>
      <c r="O834" s="4"/>
      <c r="P834" s="4"/>
      <c r="Q834" s="11" t="e">
        <f>MIN(J834,I834,H834,G834,F834,E834,#REF!,L834)</f>
        <v>#REF!</v>
      </c>
      <c r="R834" s="11" t="e">
        <f>Q834-#REF!</f>
        <v>#REF!</v>
      </c>
      <c r="S834" s="11" t="e">
        <f t="shared" si="65"/>
        <v>#REF!</v>
      </c>
      <c r="T834" s="4"/>
      <c r="U834" s="21" t="e">
        <f t="shared" si="64"/>
        <v>#REF!</v>
      </c>
      <c r="V834" s="12" t="e">
        <f>T834-#REF!</f>
        <v>#REF!</v>
      </c>
      <c r="X834" s="22" t="e">
        <f t="shared" si="63"/>
        <v>#DIV/0!</v>
      </c>
      <c r="Y834" s="22" t="e">
        <f>X834-#REF!</f>
        <v>#DIV/0!</v>
      </c>
    </row>
    <row r="835" spans="1:25" s="20" customFormat="1" ht="30" x14ac:dyDescent="0.25">
      <c r="A835" s="13"/>
      <c r="B835" s="10" t="s">
        <v>439</v>
      </c>
      <c r="C835" s="42" t="s">
        <v>4</v>
      </c>
      <c r="D835" s="58" t="s">
        <v>1274</v>
      </c>
      <c r="E835" s="12"/>
      <c r="F835" s="49"/>
      <c r="G835" s="11"/>
      <c r="H835" s="4"/>
      <c r="I835" s="4"/>
      <c r="J835" s="11"/>
      <c r="K835" s="4"/>
      <c r="L835" s="4"/>
      <c r="M835" s="4"/>
      <c r="N835" s="4"/>
      <c r="O835" s="4"/>
      <c r="P835" s="4"/>
      <c r="Q835" s="11" t="e">
        <f>MIN(J835,I835,H835,G835,F835,E835,#REF!,L835)</f>
        <v>#REF!</v>
      </c>
      <c r="R835" s="11" t="e">
        <f>Q835-#REF!</f>
        <v>#REF!</v>
      </c>
      <c r="S835" s="11" t="e">
        <f t="shared" si="65"/>
        <v>#REF!</v>
      </c>
      <c r="T835" s="4">
        <f>E835</f>
        <v>0</v>
      </c>
      <c r="U835" s="21" t="e">
        <f t="shared" si="64"/>
        <v>#REF!</v>
      </c>
      <c r="V835" s="13" t="s">
        <v>5</v>
      </c>
      <c r="W835" s="20">
        <f>COUNT(L835,M835,N835,F835,J835,I835,H835,G835,#REF!,E835,#REF!)</f>
        <v>0</v>
      </c>
      <c r="X835" s="22" t="e">
        <f t="shared" si="63"/>
        <v>#DIV/0!</v>
      </c>
      <c r="Y835" s="22" t="e">
        <f>X835-#REF!</f>
        <v>#DIV/0!</v>
      </c>
    </row>
    <row r="836" spans="1:25" s="20" customFormat="1" ht="30" x14ac:dyDescent="0.25">
      <c r="A836" s="13"/>
      <c r="B836" s="10" t="s">
        <v>440</v>
      </c>
      <c r="C836" s="42" t="s">
        <v>4</v>
      </c>
      <c r="D836" s="58" t="s">
        <v>1274</v>
      </c>
      <c r="E836" s="12"/>
      <c r="F836" s="49"/>
      <c r="G836" s="11"/>
      <c r="H836" s="4"/>
      <c r="I836" s="4"/>
      <c r="J836" s="11"/>
      <c r="K836" s="4"/>
      <c r="L836" s="4"/>
      <c r="M836" s="4"/>
      <c r="N836" s="4"/>
      <c r="O836" s="4"/>
      <c r="P836" s="4"/>
      <c r="Q836" s="11" t="e">
        <f>MIN(J836,I836,H836,G836,F836,E836,#REF!,L836)</f>
        <v>#REF!</v>
      </c>
      <c r="R836" s="11" t="e">
        <f>Q836-#REF!</f>
        <v>#REF!</v>
      </c>
      <c r="S836" s="11" t="e">
        <f t="shared" si="65"/>
        <v>#REF!</v>
      </c>
      <c r="T836" s="4">
        <f>E836</f>
        <v>0</v>
      </c>
      <c r="U836" s="21" t="e">
        <f t="shared" si="64"/>
        <v>#REF!</v>
      </c>
      <c r="V836" s="13" t="s">
        <v>5</v>
      </c>
      <c r="W836" s="20">
        <f>COUNT(L836,M836,N836,F836,J836,I836,H836,G836,#REF!,E836,#REF!)</f>
        <v>0</v>
      </c>
      <c r="X836" s="22" t="e">
        <f t="shared" ref="X836:X908" si="69">AVERAGE(N836,M836,L836,K836,J836,I836,H836,G836,F836)</f>
        <v>#DIV/0!</v>
      </c>
      <c r="Y836" s="22" t="e">
        <f>X836-#REF!</f>
        <v>#DIV/0!</v>
      </c>
    </row>
    <row r="837" spans="1:25" s="20" customFormat="1" ht="30" x14ac:dyDescent="0.25">
      <c r="A837" s="13"/>
      <c r="B837" s="10" t="s">
        <v>441</v>
      </c>
      <c r="C837" s="42" t="s">
        <v>4</v>
      </c>
      <c r="D837" s="58" t="s">
        <v>1274</v>
      </c>
      <c r="E837" s="12"/>
      <c r="F837" s="49"/>
      <c r="G837" s="11"/>
      <c r="H837" s="4"/>
      <c r="I837" s="4"/>
      <c r="J837" s="11"/>
      <c r="K837" s="4"/>
      <c r="L837" s="4"/>
      <c r="M837" s="4"/>
      <c r="N837" s="4"/>
      <c r="O837" s="4"/>
      <c r="P837" s="4"/>
      <c r="Q837" s="11" t="e">
        <f>MIN(J837,I837,H837,G837,F837,E837,#REF!,L837)</f>
        <v>#REF!</v>
      </c>
      <c r="R837" s="11" t="e">
        <f>Q837-#REF!</f>
        <v>#REF!</v>
      </c>
      <c r="S837" s="11" t="e">
        <f t="shared" si="65"/>
        <v>#REF!</v>
      </c>
      <c r="T837" s="4">
        <f>E837</f>
        <v>0</v>
      </c>
      <c r="U837" s="21" t="e">
        <f t="shared" si="64"/>
        <v>#REF!</v>
      </c>
      <c r="V837" s="13" t="s">
        <v>5</v>
      </c>
      <c r="W837" s="20">
        <f>COUNT(L837,M837,N837,F837,J837,I837,H837,G837,#REF!,E837,#REF!)</f>
        <v>0</v>
      </c>
      <c r="X837" s="22" t="e">
        <f t="shared" si="69"/>
        <v>#DIV/0!</v>
      </c>
      <c r="Y837" s="22" t="e">
        <f>X837-#REF!</f>
        <v>#DIV/0!</v>
      </c>
    </row>
    <row r="838" spans="1:25" s="20" customFormat="1" ht="30" x14ac:dyDescent="0.25">
      <c r="A838" s="13"/>
      <c r="B838" s="10" t="s">
        <v>442</v>
      </c>
      <c r="C838" s="41"/>
      <c r="D838" s="58" t="s">
        <v>1274</v>
      </c>
      <c r="E838" s="12"/>
      <c r="F838" s="49"/>
      <c r="G838" s="11"/>
      <c r="H838" s="4"/>
      <c r="I838" s="4"/>
      <c r="J838" s="11"/>
      <c r="K838" s="4"/>
      <c r="L838" s="4"/>
      <c r="M838" s="4"/>
      <c r="N838" s="4"/>
      <c r="O838" s="4"/>
      <c r="P838" s="4"/>
      <c r="Q838" s="11" t="e">
        <f>MIN(J838,I838,H838,G838,F838,E838,#REF!,L838)</f>
        <v>#REF!</v>
      </c>
      <c r="R838" s="11" t="e">
        <f>Q838-#REF!</f>
        <v>#REF!</v>
      </c>
      <c r="S838" s="11" t="e">
        <f t="shared" si="65"/>
        <v>#REF!</v>
      </c>
      <c r="T838" s="4"/>
      <c r="U838" s="21" t="e">
        <f t="shared" si="64"/>
        <v>#REF!</v>
      </c>
      <c r="V838" s="12" t="e">
        <f>T838-#REF!</f>
        <v>#REF!</v>
      </c>
      <c r="X838" s="22" t="e">
        <f t="shared" si="69"/>
        <v>#DIV/0!</v>
      </c>
      <c r="Y838" s="22" t="e">
        <f>X838-#REF!</f>
        <v>#DIV/0!</v>
      </c>
    </row>
    <row r="839" spans="1:25" s="20" customFormat="1" ht="30" x14ac:dyDescent="0.25">
      <c r="A839" s="13"/>
      <c r="B839" s="10" t="s">
        <v>443</v>
      </c>
      <c r="C839" s="41" t="s">
        <v>4</v>
      </c>
      <c r="D839" s="58" t="s">
        <v>1274</v>
      </c>
      <c r="E839" s="12"/>
      <c r="F839" s="49"/>
      <c r="G839" s="11"/>
      <c r="H839" s="4"/>
      <c r="I839" s="4"/>
      <c r="J839" s="11"/>
      <c r="K839" s="4"/>
      <c r="L839" s="4"/>
      <c r="M839" s="4"/>
      <c r="N839" s="4"/>
      <c r="O839" s="4"/>
      <c r="P839" s="4"/>
      <c r="Q839" s="11" t="e">
        <f>MIN(J839,I839,H839,G839,F839,E839,#REF!,L839)</f>
        <v>#REF!</v>
      </c>
      <c r="R839" s="11" t="e">
        <f>Q839-#REF!</f>
        <v>#REF!</v>
      </c>
      <c r="S839" s="11" t="e">
        <f t="shared" si="65"/>
        <v>#REF!</v>
      </c>
      <c r="T839" s="4">
        <f>E839</f>
        <v>0</v>
      </c>
      <c r="U839" s="21" t="e">
        <f t="shared" si="64"/>
        <v>#REF!</v>
      </c>
      <c r="V839" s="13" t="s">
        <v>5</v>
      </c>
      <c r="W839" s="20">
        <f>COUNT(L839,M839,N839,F839,J839,I839,H839,G839,#REF!,E839,#REF!)</f>
        <v>0</v>
      </c>
      <c r="X839" s="22" t="e">
        <f t="shared" si="69"/>
        <v>#DIV/0!</v>
      </c>
      <c r="Y839" s="22" t="e">
        <f>X839-#REF!</f>
        <v>#DIV/0!</v>
      </c>
    </row>
    <row r="840" spans="1:25" s="20" customFormat="1" ht="30" x14ac:dyDescent="0.25">
      <c r="A840" s="13"/>
      <c r="B840" s="10" t="s">
        <v>444</v>
      </c>
      <c r="C840" s="40"/>
      <c r="D840" s="58" t="s">
        <v>1274</v>
      </c>
      <c r="E840" s="12"/>
      <c r="F840" s="52"/>
      <c r="G840" s="11"/>
      <c r="H840" s="4"/>
      <c r="I840" s="4"/>
      <c r="J840" s="11"/>
      <c r="K840" s="4"/>
      <c r="L840" s="4"/>
      <c r="M840" s="4"/>
      <c r="N840" s="4"/>
      <c r="O840" s="4"/>
      <c r="P840" s="4"/>
      <c r="Q840" s="11" t="e">
        <f>MIN(J840,I840,H840,G840,F840,E840,#REF!,L840)</f>
        <v>#REF!</v>
      </c>
      <c r="R840" s="11" t="e">
        <f>Q840-#REF!</f>
        <v>#REF!</v>
      </c>
      <c r="S840" s="11" t="e">
        <f t="shared" si="65"/>
        <v>#REF!</v>
      </c>
      <c r="T840" s="4"/>
      <c r="U840" s="21" t="e">
        <f t="shared" si="64"/>
        <v>#REF!</v>
      </c>
      <c r="V840" s="12" t="e">
        <f>T840-#REF!</f>
        <v>#REF!</v>
      </c>
      <c r="X840" s="22" t="e">
        <f t="shared" si="69"/>
        <v>#DIV/0!</v>
      </c>
      <c r="Y840" s="22" t="e">
        <f>X840-#REF!</f>
        <v>#DIV/0!</v>
      </c>
    </row>
    <row r="841" spans="1:25" s="20" customFormat="1" ht="30" x14ac:dyDescent="0.25">
      <c r="A841" s="13"/>
      <c r="B841" s="10" t="s">
        <v>445</v>
      </c>
      <c r="C841" s="41" t="s">
        <v>12</v>
      </c>
      <c r="D841" s="58" t="s">
        <v>1274</v>
      </c>
      <c r="E841" s="12"/>
      <c r="F841" s="49"/>
      <c r="G841" s="11"/>
      <c r="H841" s="4"/>
      <c r="I841" s="4"/>
      <c r="J841" s="11"/>
      <c r="K841" s="4"/>
      <c r="L841" s="4"/>
      <c r="M841" s="4"/>
      <c r="N841" s="4"/>
      <c r="O841" s="4"/>
      <c r="P841" s="4"/>
      <c r="Q841" s="11" t="e">
        <f>MIN(J841,I841,H841,G841,F841,E841,#REF!,L841)</f>
        <v>#REF!</v>
      </c>
      <c r="R841" s="11" t="e">
        <f>Q841-#REF!</f>
        <v>#REF!</v>
      </c>
      <c r="S841" s="11" t="e">
        <f t="shared" si="65"/>
        <v>#REF!</v>
      </c>
      <c r="T841" s="4">
        <f>E841</f>
        <v>0</v>
      </c>
      <c r="U841" s="21" t="e">
        <f t="shared" si="64"/>
        <v>#REF!</v>
      </c>
      <c r="V841" s="13" t="s">
        <v>5</v>
      </c>
      <c r="W841" s="20">
        <f>COUNT(L841,M841,N841,F841,J841,I841,H841,G841,#REF!,E841,#REF!)</f>
        <v>0</v>
      </c>
      <c r="X841" s="22" t="e">
        <f t="shared" si="69"/>
        <v>#DIV/0!</v>
      </c>
      <c r="Y841" s="22" t="e">
        <f>X841-#REF!</f>
        <v>#DIV/0!</v>
      </c>
    </row>
    <row r="842" spans="1:25" s="20" customFormat="1" ht="45" x14ac:dyDescent="0.25">
      <c r="A842" s="13"/>
      <c r="B842" s="10" t="s">
        <v>446</v>
      </c>
      <c r="C842" s="41" t="s">
        <v>12</v>
      </c>
      <c r="D842" s="58" t="s">
        <v>1274</v>
      </c>
      <c r="E842" s="12"/>
      <c r="F842" s="49"/>
      <c r="G842" s="11"/>
      <c r="H842" s="4"/>
      <c r="I842" s="4"/>
      <c r="J842" s="11"/>
      <c r="K842" s="4"/>
      <c r="L842" s="4"/>
      <c r="M842" s="4"/>
      <c r="N842" s="4"/>
      <c r="O842" s="4"/>
      <c r="P842" s="4"/>
      <c r="Q842" s="11" t="e">
        <f>MIN(J842,I842,H842,G842,F842,E842,#REF!,L842)</f>
        <v>#REF!</v>
      </c>
      <c r="R842" s="11" t="e">
        <f>Q842-#REF!</f>
        <v>#REF!</v>
      </c>
      <c r="S842" s="11" t="e">
        <f t="shared" si="65"/>
        <v>#REF!</v>
      </c>
      <c r="T842" s="4">
        <f>E842</f>
        <v>0</v>
      </c>
      <c r="U842" s="21" t="e">
        <f t="shared" si="64"/>
        <v>#REF!</v>
      </c>
      <c r="V842" s="13" t="s">
        <v>5</v>
      </c>
      <c r="W842" s="20">
        <f>COUNT(L842,M842,N842,F842,J842,I842,H842,G842,#REF!,E842,#REF!)</f>
        <v>0</v>
      </c>
      <c r="X842" s="22" t="e">
        <f t="shared" si="69"/>
        <v>#DIV/0!</v>
      </c>
      <c r="Y842" s="22" t="e">
        <f>X842-#REF!</f>
        <v>#DIV/0!</v>
      </c>
    </row>
    <row r="843" spans="1:25" s="20" customFormat="1" ht="30" x14ac:dyDescent="0.25">
      <c r="A843" s="13"/>
      <c r="B843" s="10" t="s">
        <v>447</v>
      </c>
      <c r="C843" s="41" t="s">
        <v>12</v>
      </c>
      <c r="D843" s="58" t="s">
        <v>1274</v>
      </c>
      <c r="E843" s="12"/>
      <c r="F843" s="49"/>
      <c r="G843" s="11"/>
      <c r="H843" s="4"/>
      <c r="I843" s="4"/>
      <c r="J843" s="11"/>
      <c r="K843" s="4"/>
      <c r="L843" s="4"/>
      <c r="M843" s="4"/>
      <c r="N843" s="4"/>
      <c r="O843" s="4"/>
      <c r="P843" s="4"/>
      <c r="Q843" s="11" t="e">
        <f>MIN(J843,I843,H843,G843,F843,E843,#REF!,L843)</f>
        <v>#REF!</v>
      </c>
      <c r="R843" s="11" t="e">
        <f>Q843-#REF!</f>
        <v>#REF!</v>
      </c>
      <c r="S843" s="11" t="e">
        <f t="shared" si="65"/>
        <v>#REF!</v>
      </c>
      <c r="T843" s="4">
        <f>E843</f>
        <v>0</v>
      </c>
      <c r="U843" s="21" t="e">
        <f t="shared" si="64"/>
        <v>#REF!</v>
      </c>
      <c r="V843" s="13" t="s">
        <v>5</v>
      </c>
      <c r="W843" s="20">
        <f>COUNT(L843,M843,N843,F843,J843,I843,H843,G843,#REF!,E843,#REF!)</f>
        <v>0</v>
      </c>
      <c r="X843" s="22" t="e">
        <f t="shared" si="69"/>
        <v>#DIV/0!</v>
      </c>
      <c r="Y843" s="22" t="e">
        <f>X843-#REF!</f>
        <v>#DIV/0!</v>
      </c>
    </row>
    <row r="844" spans="1:25" s="20" customFormat="1" ht="30" x14ac:dyDescent="0.25">
      <c r="A844" s="13"/>
      <c r="B844" s="10" t="s">
        <v>448</v>
      </c>
      <c r="C844" s="41" t="s">
        <v>12</v>
      </c>
      <c r="D844" s="58" t="s">
        <v>1274</v>
      </c>
      <c r="E844" s="12"/>
      <c r="F844" s="49"/>
      <c r="G844" s="11"/>
      <c r="H844" s="4"/>
      <c r="I844" s="4"/>
      <c r="J844" s="11"/>
      <c r="K844" s="4"/>
      <c r="L844" s="4"/>
      <c r="M844" s="4"/>
      <c r="N844" s="4"/>
      <c r="O844" s="4"/>
      <c r="P844" s="4"/>
      <c r="Q844" s="11" t="e">
        <f>MIN(J844,I844,H844,G844,F844,E844,#REF!,L844)</f>
        <v>#REF!</v>
      </c>
      <c r="R844" s="11" t="e">
        <f>Q844-#REF!</f>
        <v>#REF!</v>
      </c>
      <c r="S844" s="11" t="e">
        <f t="shared" si="65"/>
        <v>#REF!</v>
      </c>
      <c r="T844" s="4">
        <f>E844</f>
        <v>0</v>
      </c>
      <c r="U844" s="21" t="e">
        <f t="shared" ref="U844:U919" si="70">(T844-Q844)/Q844</f>
        <v>#REF!</v>
      </c>
      <c r="V844" s="13" t="s">
        <v>5</v>
      </c>
      <c r="W844" s="20">
        <f>COUNT(L844,M844,N844,F844,J844,I844,H844,G844,#REF!,E844,#REF!)</f>
        <v>0</v>
      </c>
      <c r="X844" s="22" t="e">
        <f t="shared" si="69"/>
        <v>#DIV/0!</v>
      </c>
      <c r="Y844" s="22" t="e">
        <f>X844-#REF!</f>
        <v>#DIV/0!</v>
      </c>
    </row>
    <row r="845" spans="1:25" s="20" customFormat="1" ht="30" x14ac:dyDescent="0.25">
      <c r="A845" s="13"/>
      <c r="B845" s="10" t="s">
        <v>449</v>
      </c>
      <c r="C845" s="41" t="s">
        <v>12</v>
      </c>
      <c r="D845" s="58" t="s">
        <v>1274</v>
      </c>
      <c r="E845" s="12"/>
      <c r="F845" s="49"/>
      <c r="G845" s="11"/>
      <c r="H845" s="4"/>
      <c r="I845" s="4"/>
      <c r="J845" s="11"/>
      <c r="K845" s="4"/>
      <c r="L845" s="4"/>
      <c r="M845" s="4"/>
      <c r="N845" s="4"/>
      <c r="O845" s="4"/>
      <c r="P845" s="4"/>
      <c r="Q845" s="11" t="e">
        <f>MIN(J845,I845,H845,G845,F845,E845,#REF!,L845)</f>
        <v>#REF!</v>
      </c>
      <c r="R845" s="11" t="e">
        <f>Q845-#REF!</f>
        <v>#REF!</v>
      </c>
      <c r="S845" s="11" t="e">
        <f t="shared" si="65"/>
        <v>#REF!</v>
      </c>
      <c r="T845" s="4">
        <f>E845</f>
        <v>0</v>
      </c>
      <c r="U845" s="21" t="e">
        <f t="shared" si="70"/>
        <v>#REF!</v>
      </c>
      <c r="V845" s="13" t="s">
        <v>5</v>
      </c>
      <c r="W845" s="20">
        <f>COUNT(L845,M845,N845,F845,J845,I845,H845,G845,#REF!,E845,#REF!)</f>
        <v>0</v>
      </c>
      <c r="X845" s="22" t="e">
        <f t="shared" si="69"/>
        <v>#DIV/0!</v>
      </c>
      <c r="Y845" s="22" t="e">
        <f>X845-#REF!</f>
        <v>#DIV/0!</v>
      </c>
    </row>
    <row r="846" spans="1:25" s="20" customFormat="1" x14ac:dyDescent="0.25">
      <c r="A846" s="32" t="s">
        <v>59</v>
      </c>
      <c r="B846" s="33" t="s">
        <v>450</v>
      </c>
      <c r="C846" s="36"/>
      <c r="D846" s="58"/>
      <c r="E846" s="12"/>
      <c r="F846" s="48"/>
      <c r="G846" s="11"/>
      <c r="H846" s="4"/>
      <c r="I846" s="4"/>
      <c r="J846" s="11"/>
      <c r="K846" s="4"/>
      <c r="L846" s="4"/>
      <c r="M846" s="4"/>
      <c r="N846" s="4"/>
      <c r="O846" s="4"/>
      <c r="P846" s="4"/>
      <c r="Q846" s="11" t="e">
        <f>MIN(J846,I846,H846,G846,F846,E846,#REF!,L846)</f>
        <v>#REF!</v>
      </c>
      <c r="R846" s="11" t="e">
        <f>Q846-#REF!</f>
        <v>#REF!</v>
      </c>
      <c r="S846" s="11" t="e">
        <f t="shared" si="65"/>
        <v>#REF!</v>
      </c>
      <c r="T846" s="4"/>
      <c r="U846" s="21" t="e">
        <f t="shared" si="70"/>
        <v>#REF!</v>
      </c>
      <c r="V846" s="12" t="e">
        <f>T846-#REF!</f>
        <v>#REF!</v>
      </c>
      <c r="X846" s="22" t="e">
        <f t="shared" si="69"/>
        <v>#DIV/0!</v>
      </c>
      <c r="Y846" s="22" t="e">
        <f>X846-#REF!</f>
        <v>#DIV/0!</v>
      </c>
    </row>
    <row r="847" spans="1:25" s="20" customFormat="1" ht="30" x14ac:dyDescent="0.25">
      <c r="A847" s="13"/>
      <c r="B847" s="10" t="s">
        <v>451</v>
      </c>
      <c r="C847" s="40" t="s">
        <v>4</v>
      </c>
      <c r="D847" s="58" t="s">
        <v>1274</v>
      </c>
      <c r="E847" s="12"/>
      <c r="F847" s="52"/>
      <c r="G847" s="11">
        <v>558</v>
      </c>
      <c r="H847" s="11"/>
      <c r="I847" s="15">
        <v>750.42372881355936</v>
      </c>
      <c r="J847" s="11">
        <v>669.26271186440681</v>
      </c>
      <c r="K847" s="4"/>
      <c r="L847" s="4"/>
      <c r="M847" s="4"/>
      <c r="N847" s="4"/>
      <c r="O847" s="4"/>
      <c r="P847" s="4"/>
      <c r="Q847" s="11" t="e">
        <f>MIN(J847,I847,H847,G847,F847,E847,#REF!,L847)</f>
        <v>#REF!</v>
      </c>
      <c r="R847" s="11" t="e">
        <f>Q847-#REF!</f>
        <v>#REF!</v>
      </c>
      <c r="S847" s="11" t="e">
        <f t="shared" si="65"/>
        <v>#REF!</v>
      </c>
      <c r="T847" s="4">
        <v>558</v>
      </c>
      <c r="U847" s="21" t="e">
        <f t="shared" si="70"/>
        <v>#REF!</v>
      </c>
      <c r="V847" s="12" t="s">
        <v>7</v>
      </c>
      <c r="W847" s="20">
        <f>COUNT(L847,M847,N847,F847,J847,I847,H847,G847,#REF!,E847,#REF!)</f>
        <v>3</v>
      </c>
      <c r="X847" s="22">
        <f t="shared" si="69"/>
        <v>659.22881355932202</v>
      </c>
      <c r="Y847" s="22" t="e">
        <f>X847-#REF!</f>
        <v>#REF!</v>
      </c>
    </row>
    <row r="848" spans="1:25" s="20" customFormat="1" ht="30" x14ac:dyDescent="0.25">
      <c r="A848" s="13"/>
      <c r="B848" s="10" t="s">
        <v>452</v>
      </c>
      <c r="C848" s="36" t="s">
        <v>4</v>
      </c>
      <c r="D848" s="58" t="s">
        <v>1274</v>
      </c>
      <c r="E848" s="12"/>
      <c r="F848" s="48"/>
      <c r="G848" s="11">
        <v>103</v>
      </c>
      <c r="H848" s="11"/>
      <c r="I848" s="4"/>
      <c r="J848" s="11">
        <v>122.07627118644069</v>
      </c>
      <c r="K848" s="4"/>
      <c r="L848" s="4"/>
      <c r="M848" s="4"/>
      <c r="N848" s="4"/>
      <c r="O848" s="4"/>
      <c r="P848" s="4"/>
      <c r="Q848" s="11" t="e">
        <f>MIN(J848,I848,H848,G848,F848,E848,#REF!,L848)</f>
        <v>#REF!</v>
      </c>
      <c r="R848" s="11" t="e">
        <f>Q848-#REF!</f>
        <v>#REF!</v>
      </c>
      <c r="S848" s="11" t="e">
        <f t="shared" si="65"/>
        <v>#REF!</v>
      </c>
      <c r="T848" s="4">
        <v>112.54</v>
      </c>
      <c r="U848" s="21" t="e">
        <f t="shared" si="70"/>
        <v>#REF!</v>
      </c>
      <c r="V848" s="12" t="s">
        <v>10</v>
      </c>
      <c r="W848" s="20">
        <f>COUNT(L848,M848,N848,F848,J848,I848,H848,G848,#REF!,E848,#REF!)</f>
        <v>2</v>
      </c>
      <c r="X848" s="22">
        <f t="shared" si="69"/>
        <v>112.53813559322035</v>
      </c>
      <c r="Y848" s="22" t="e">
        <f>X848-#REF!</f>
        <v>#REF!</v>
      </c>
    </row>
    <row r="849" spans="1:25" s="20" customFormat="1" ht="30" x14ac:dyDescent="0.25">
      <c r="A849" s="13"/>
      <c r="B849" s="10" t="s">
        <v>453</v>
      </c>
      <c r="C849" s="36" t="s">
        <v>45</v>
      </c>
      <c r="D849" s="58" t="s">
        <v>1274</v>
      </c>
      <c r="E849" s="12"/>
      <c r="F849" s="48"/>
      <c r="G849" s="11">
        <v>427</v>
      </c>
      <c r="H849" s="11"/>
      <c r="I849" s="15">
        <v>792.78813559322043</v>
      </c>
      <c r="J849" s="11">
        <v>432.30508474576271</v>
      </c>
      <c r="K849" s="4"/>
      <c r="L849" s="4"/>
      <c r="M849" s="4"/>
      <c r="N849" s="4"/>
      <c r="O849" s="4"/>
      <c r="P849" s="4"/>
      <c r="Q849" s="11" t="e">
        <f>MIN(J849,I849,H849,G849,F849,E849,#REF!,L849)</f>
        <v>#REF!</v>
      </c>
      <c r="R849" s="11" t="e">
        <f>Q849-#REF!</f>
        <v>#REF!</v>
      </c>
      <c r="S849" s="11" t="e">
        <f t="shared" si="65"/>
        <v>#REF!</v>
      </c>
      <c r="T849" s="11" t="e">
        <f>Q849</f>
        <v>#REF!</v>
      </c>
      <c r="U849" s="21" t="e">
        <f t="shared" si="70"/>
        <v>#REF!</v>
      </c>
      <c r="V849" s="12" t="s">
        <v>7</v>
      </c>
      <c r="W849" s="20">
        <f>COUNT(L849,M849,N849,F849,J849,I849,H849,G849,#REF!,E849,#REF!)</f>
        <v>3</v>
      </c>
      <c r="X849" s="22">
        <f t="shared" si="69"/>
        <v>550.69774011299444</v>
      </c>
      <c r="Y849" s="22" t="e">
        <f>X849-#REF!</f>
        <v>#REF!</v>
      </c>
    </row>
    <row r="850" spans="1:25" s="20" customFormat="1" ht="30" x14ac:dyDescent="0.25">
      <c r="A850" s="13"/>
      <c r="B850" s="10" t="s">
        <v>454</v>
      </c>
      <c r="C850" s="36" t="s">
        <v>45</v>
      </c>
      <c r="D850" s="58" t="s">
        <v>1274</v>
      </c>
      <c r="E850" s="12"/>
      <c r="F850" s="48"/>
      <c r="G850" s="11"/>
      <c r="H850" s="11"/>
      <c r="I850" s="15"/>
      <c r="J850" s="11">
        <v>467.27118644067798</v>
      </c>
      <c r="K850" s="4"/>
      <c r="L850" s="4"/>
      <c r="M850" s="4"/>
      <c r="N850" s="4"/>
      <c r="O850" s="4"/>
      <c r="P850" s="4"/>
      <c r="Q850" s="11" t="e">
        <f>MIN(J850,I850,H850,G850,F850,E850,#REF!,L850)</f>
        <v>#REF!</v>
      </c>
      <c r="R850" s="11" t="e">
        <f>Q850-#REF!</f>
        <v>#REF!</v>
      </c>
      <c r="S850" s="11" t="e">
        <f t="shared" si="65"/>
        <v>#REF!</v>
      </c>
      <c r="T850" s="4">
        <v>524.12</v>
      </c>
      <c r="U850" s="21" t="e">
        <f t="shared" si="70"/>
        <v>#REF!</v>
      </c>
      <c r="V850" s="12" t="s">
        <v>6</v>
      </c>
      <c r="W850" s="20">
        <f>COUNT(L850,M850,N850,F850,J850,I850,H850,G850,#REF!,E850,#REF!)</f>
        <v>1</v>
      </c>
      <c r="X850" s="22">
        <f t="shared" si="69"/>
        <v>467.27118644067798</v>
      </c>
      <c r="Y850" s="22" t="e">
        <f>X850-#REF!</f>
        <v>#REF!</v>
      </c>
    </row>
    <row r="851" spans="1:25" s="20" customFormat="1" ht="30" x14ac:dyDescent="0.25">
      <c r="A851" s="26"/>
      <c r="B851" s="10" t="s">
        <v>455</v>
      </c>
      <c r="C851" s="36" t="s">
        <v>4</v>
      </c>
      <c r="D851" s="58" t="s">
        <v>1274</v>
      </c>
      <c r="E851" s="12"/>
      <c r="F851" s="48"/>
      <c r="G851" s="11"/>
      <c r="H851" s="11"/>
      <c r="I851" s="15">
        <v>577.92372881355936</v>
      </c>
      <c r="J851" s="11">
        <v>539.83050847457628</v>
      </c>
      <c r="K851" s="4"/>
      <c r="L851" s="4"/>
      <c r="M851" s="4"/>
      <c r="N851" s="4"/>
      <c r="O851" s="4"/>
      <c r="P851" s="4"/>
      <c r="Q851" s="11" t="e">
        <f>MIN(J851,I851,H851,G851,F851,E851,#REF!,L851)</f>
        <v>#REF!</v>
      </c>
      <c r="R851" s="11" t="e">
        <f>Q851-#REF!</f>
        <v>#REF!</v>
      </c>
      <c r="S851" s="11" t="e">
        <f t="shared" si="65"/>
        <v>#REF!</v>
      </c>
      <c r="T851" s="11" t="e">
        <f>Q851</f>
        <v>#REF!</v>
      </c>
      <c r="U851" s="21" t="e">
        <f t="shared" si="70"/>
        <v>#REF!</v>
      </c>
      <c r="V851" s="12" t="s">
        <v>13</v>
      </c>
      <c r="W851" s="20">
        <f>COUNT(L851,M851,N851,F851,J851,I851,H851,G851,#REF!,E851,#REF!)</f>
        <v>2</v>
      </c>
      <c r="X851" s="22">
        <f t="shared" si="69"/>
        <v>558.87711864406788</v>
      </c>
      <c r="Y851" s="22" t="e">
        <f>X851-#REF!</f>
        <v>#REF!</v>
      </c>
    </row>
    <row r="852" spans="1:25" s="20" customFormat="1" ht="75" x14ac:dyDescent="0.25">
      <c r="A852" s="13"/>
      <c r="B852" s="10" t="s">
        <v>456</v>
      </c>
      <c r="C852" s="36" t="s">
        <v>60</v>
      </c>
      <c r="D852" s="58" t="s">
        <v>1274</v>
      </c>
      <c r="E852" s="12"/>
      <c r="F852" s="48"/>
      <c r="G852" s="11"/>
      <c r="H852" s="4"/>
      <c r="I852" s="4"/>
      <c r="J852" s="11"/>
      <c r="K852" s="4"/>
      <c r="L852" s="4"/>
      <c r="M852" s="4"/>
      <c r="N852" s="4"/>
      <c r="O852" s="4"/>
      <c r="P852" s="4"/>
      <c r="Q852" s="11" t="e">
        <f>MIN(J852,I852,H852,G852,F852,E852,#REF!,L852)</f>
        <v>#REF!</v>
      </c>
      <c r="R852" s="11" t="e">
        <f>Q852-#REF!</f>
        <v>#REF!</v>
      </c>
      <c r="S852" s="11" t="e">
        <f t="shared" ref="S852:S915" si="71">R852=Q852</f>
        <v>#REF!</v>
      </c>
      <c r="T852" s="23" t="e">
        <f>Q852</f>
        <v>#REF!</v>
      </c>
      <c r="U852" s="21" t="e">
        <f t="shared" si="70"/>
        <v>#REF!</v>
      </c>
      <c r="V852" s="12" t="s">
        <v>6</v>
      </c>
      <c r="W852" s="20">
        <f>COUNT(L852,M852,N852,F852,J852,I852,H852,G852,#REF!,E852,#REF!)</f>
        <v>0</v>
      </c>
      <c r="X852" s="22" t="e">
        <f t="shared" si="69"/>
        <v>#DIV/0!</v>
      </c>
      <c r="Y852" s="22" t="e">
        <f>X852-#REF!</f>
        <v>#DIV/0!</v>
      </c>
    </row>
    <row r="853" spans="1:25" s="20" customFormat="1" x14ac:dyDescent="0.25">
      <c r="A853" s="32" t="s">
        <v>61</v>
      </c>
      <c r="B853" s="33" t="s">
        <v>457</v>
      </c>
      <c r="C853" s="36"/>
      <c r="D853" s="58"/>
      <c r="E853" s="12"/>
      <c r="F853" s="48"/>
      <c r="G853" s="11"/>
      <c r="H853" s="4"/>
      <c r="I853" s="4"/>
      <c r="J853" s="11"/>
      <c r="K853" s="4"/>
      <c r="L853" s="4"/>
      <c r="M853" s="4"/>
      <c r="N853" s="4"/>
      <c r="O853" s="4"/>
      <c r="P853" s="4"/>
      <c r="Q853" s="11" t="e">
        <f>MIN(J853,I853,H853,G853,F853,E853,#REF!,L853)</f>
        <v>#REF!</v>
      </c>
      <c r="R853" s="11" t="e">
        <f>Q853-#REF!</f>
        <v>#REF!</v>
      </c>
      <c r="S853" s="11" t="e">
        <f t="shared" si="71"/>
        <v>#REF!</v>
      </c>
      <c r="T853" s="4"/>
      <c r="U853" s="21" t="e">
        <f t="shared" si="70"/>
        <v>#REF!</v>
      </c>
      <c r="V853" s="12" t="e">
        <f>T853-#REF!</f>
        <v>#REF!</v>
      </c>
      <c r="X853" s="22" t="e">
        <f t="shared" si="69"/>
        <v>#DIV/0!</v>
      </c>
      <c r="Y853" s="22" t="e">
        <f>X853-#REF!</f>
        <v>#DIV/0!</v>
      </c>
    </row>
    <row r="854" spans="1:25" s="20" customFormat="1" ht="30" x14ac:dyDescent="0.25">
      <c r="A854" s="13"/>
      <c r="B854" s="10" t="s">
        <v>458</v>
      </c>
      <c r="C854" s="40" t="s">
        <v>4</v>
      </c>
      <c r="D854" s="58" t="s">
        <v>1274</v>
      </c>
      <c r="E854" s="12"/>
      <c r="F854" s="52"/>
      <c r="G854" s="11"/>
      <c r="H854" s="4"/>
      <c r="I854" s="4"/>
      <c r="J854" s="11"/>
      <c r="K854" s="4"/>
      <c r="L854" s="4"/>
      <c r="M854" s="4"/>
      <c r="N854" s="4"/>
      <c r="O854" s="4"/>
      <c r="P854" s="4"/>
      <c r="Q854" s="11" t="e">
        <f>MIN(J854,I854,H854,G854,F854,E854,#REF!,L854)</f>
        <v>#REF!</v>
      </c>
      <c r="R854" s="11" t="e">
        <f>Q854-#REF!</f>
        <v>#REF!</v>
      </c>
      <c r="S854" s="11" t="e">
        <f t="shared" si="71"/>
        <v>#REF!</v>
      </c>
      <c r="T854" s="23" t="e">
        <f>Q854</f>
        <v>#REF!</v>
      </c>
      <c r="U854" s="21" t="e">
        <f t="shared" si="70"/>
        <v>#REF!</v>
      </c>
      <c r="V854" s="12" t="s">
        <v>6</v>
      </c>
      <c r="W854" s="20">
        <f>COUNT(L854,M854,N854,F854,J854,I854,H854,G854,#REF!,E854,#REF!)</f>
        <v>0</v>
      </c>
      <c r="X854" s="22" t="e">
        <f t="shared" si="69"/>
        <v>#DIV/0!</v>
      </c>
      <c r="Y854" s="22" t="e">
        <f>X854-#REF!</f>
        <v>#DIV/0!</v>
      </c>
    </row>
    <row r="855" spans="1:25" s="20" customFormat="1" ht="30" x14ac:dyDescent="0.25">
      <c r="A855" s="13"/>
      <c r="B855" s="10" t="s">
        <v>459</v>
      </c>
      <c r="C855" s="40" t="s">
        <v>4</v>
      </c>
      <c r="D855" s="58" t="s">
        <v>1274</v>
      </c>
      <c r="E855" s="12"/>
      <c r="F855" s="52"/>
      <c r="G855" s="11"/>
      <c r="H855" s="4"/>
      <c r="I855" s="4"/>
      <c r="J855" s="11"/>
      <c r="K855" s="4"/>
      <c r="L855" s="4"/>
      <c r="M855" s="4"/>
      <c r="N855" s="4"/>
      <c r="O855" s="4"/>
      <c r="P855" s="4"/>
      <c r="Q855" s="11" t="e">
        <f>MIN(J855,I855,H855,G855,F855,E855,#REF!,L855)</f>
        <v>#REF!</v>
      </c>
      <c r="R855" s="11" t="e">
        <f>Q855-#REF!</f>
        <v>#REF!</v>
      </c>
      <c r="S855" s="11" t="e">
        <f t="shared" si="71"/>
        <v>#REF!</v>
      </c>
      <c r="T855" s="23" t="e">
        <f>Q855</f>
        <v>#REF!</v>
      </c>
      <c r="U855" s="21" t="e">
        <f t="shared" si="70"/>
        <v>#REF!</v>
      </c>
      <c r="V855" s="12" t="s">
        <v>6</v>
      </c>
      <c r="W855" s="20">
        <f>COUNT(L855,M855,N855,F855,J855,I855,H855,G855,#REF!,E855,#REF!)</f>
        <v>0</v>
      </c>
      <c r="X855" s="22" t="e">
        <f t="shared" si="69"/>
        <v>#DIV/0!</v>
      </c>
      <c r="Y855" s="22" t="e">
        <f>X855-#REF!</f>
        <v>#DIV/0!</v>
      </c>
    </row>
    <row r="856" spans="1:25" s="20" customFormat="1" ht="30" x14ac:dyDescent="0.25">
      <c r="A856" s="13"/>
      <c r="B856" s="10" t="s">
        <v>460</v>
      </c>
      <c r="C856" s="40" t="s">
        <v>4</v>
      </c>
      <c r="D856" s="58" t="s">
        <v>1274</v>
      </c>
      <c r="E856" s="12"/>
      <c r="F856" s="52"/>
      <c r="G856" s="11"/>
      <c r="H856" s="4"/>
      <c r="I856" s="4"/>
      <c r="J856" s="11"/>
      <c r="K856" s="4"/>
      <c r="L856" s="4"/>
      <c r="M856" s="4"/>
      <c r="N856" s="4"/>
      <c r="O856" s="4"/>
      <c r="P856" s="4"/>
      <c r="Q856" s="11" t="e">
        <f>MIN(J856,I856,H856,G856,F856,E856,#REF!,L856)</f>
        <v>#REF!</v>
      </c>
      <c r="R856" s="11" t="e">
        <f>Q856-#REF!</f>
        <v>#REF!</v>
      </c>
      <c r="S856" s="11" t="e">
        <f t="shared" si="71"/>
        <v>#REF!</v>
      </c>
      <c r="T856" s="23" t="e">
        <f>Q856</f>
        <v>#REF!</v>
      </c>
      <c r="U856" s="21" t="e">
        <f t="shared" si="70"/>
        <v>#REF!</v>
      </c>
      <c r="V856" s="12" t="s">
        <v>6</v>
      </c>
      <c r="W856" s="20">
        <f>COUNT(L856,M856,N856,F856,J856,I856,H856,G856,#REF!,E856,#REF!)</f>
        <v>0</v>
      </c>
      <c r="X856" s="22" t="e">
        <f t="shared" si="69"/>
        <v>#DIV/0!</v>
      </c>
      <c r="Y856" s="22" t="e">
        <f>X856-#REF!</f>
        <v>#DIV/0!</v>
      </c>
    </row>
    <row r="857" spans="1:25" s="20" customFormat="1" ht="30" x14ac:dyDescent="0.25">
      <c r="A857" s="13"/>
      <c r="B857" s="10" t="s">
        <v>461</v>
      </c>
      <c r="C857" s="40" t="s">
        <v>4</v>
      </c>
      <c r="D857" s="58" t="s">
        <v>1274</v>
      </c>
      <c r="E857" s="12"/>
      <c r="F857" s="52"/>
      <c r="G857" s="11"/>
      <c r="H857" s="4"/>
      <c r="I857" s="4"/>
      <c r="J857" s="11"/>
      <c r="K857" s="4"/>
      <c r="L857" s="4"/>
      <c r="M857" s="4"/>
      <c r="N857" s="4"/>
      <c r="O857" s="4"/>
      <c r="P857" s="4"/>
      <c r="Q857" s="11" t="e">
        <f>MIN(J857,I857,H857,G857,F857,E857,#REF!,L857)</f>
        <v>#REF!</v>
      </c>
      <c r="R857" s="11" t="e">
        <f>Q857-#REF!</f>
        <v>#REF!</v>
      </c>
      <c r="S857" s="11" t="e">
        <f t="shared" si="71"/>
        <v>#REF!</v>
      </c>
      <c r="T857" s="23" t="e">
        <f t="shared" ref="T857:T866" si="72">Q857</f>
        <v>#REF!</v>
      </c>
      <c r="U857" s="21" t="e">
        <f t="shared" si="70"/>
        <v>#REF!</v>
      </c>
      <c r="V857" s="12" t="s">
        <v>6</v>
      </c>
      <c r="W857" s="20">
        <f>COUNT(L857,M857,N857,F857,J857,I857,H857,G857,#REF!,E857,#REF!)</f>
        <v>0</v>
      </c>
      <c r="X857" s="22" t="e">
        <f t="shared" si="69"/>
        <v>#DIV/0!</v>
      </c>
      <c r="Y857" s="22" t="e">
        <f>X857-#REF!</f>
        <v>#DIV/0!</v>
      </c>
    </row>
    <row r="858" spans="1:25" s="20" customFormat="1" ht="30" x14ac:dyDescent="0.25">
      <c r="A858" s="13"/>
      <c r="B858" s="10" t="s">
        <v>462</v>
      </c>
      <c r="C858" s="40" t="s">
        <v>4</v>
      </c>
      <c r="D858" s="58" t="s">
        <v>1274</v>
      </c>
      <c r="E858" s="12"/>
      <c r="F858" s="52"/>
      <c r="G858" s="11"/>
      <c r="H858" s="4"/>
      <c r="I858" s="4"/>
      <c r="J858" s="11"/>
      <c r="K858" s="4"/>
      <c r="L858" s="4"/>
      <c r="M858" s="4"/>
      <c r="N858" s="4"/>
      <c r="O858" s="4"/>
      <c r="P858" s="4"/>
      <c r="Q858" s="11" t="e">
        <f>MIN(J858,I858,H858,G858,F858,E858,#REF!,L858)</f>
        <v>#REF!</v>
      </c>
      <c r="R858" s="11" t="e">
        <f>Q858-#REF!</f>
        <v>#REF!</v>
      </c>
      <c r="S858" s="11" t="e">
        <f t="shared" si="71"/>
        <v>#REF!</v>
      </c>
      <c r="T858" s="23" t="e">
        <f t="shared" si="72"/>
        <v>#REF!</v>
      </c>
      <c r="U858" s="21" t="e">
        <f t="shared" si="70"/>
        <v>#REF!</v>
      </c>
      <c r="V858" s="12" t="s">
        <v>6</v>
      </c>
      <c r="W858" s="20">
        <f>COUNT(L858,M858,N858,F858,J858,I858,H858,G858,#REF!,E858,#REF!)</f>
        <v>0</v>
      </c>
      <c r="X858" s="22" t="e">
        <f t="shared" si="69"/>
        <v>#DIV/0!</v>
      </c>
      <c r="Y858" s="22" t="e">
        <f>X858-#REF!</f>
        <v>#DIV/0!</v>
      </c>
    </row>
    <row r="859" spans="1:25" s="20" customFormat="1" ht="30" x14ac:dyDescent="0.25">
      <c r="A859" s="13"/>
      <c r="B859" s="10" t="s">
        <v>463</v>
      </c>
      <c r="C859" s="40" t="s">
        <v>4</v>
      </c>
      <c r="D859" s="58" t="s">
        <v>1274</v>
      </c>
      <c r="E859" s="12"/>
      <c r="F859" s="52"/>
      <c r="G859" s="11"/>
      <c r="H859" s="4"/>
      <c r="I859" s="4"/>
      <c r="J859" s="11"/>
      <c r="K859" s="4"/>
      <c r="L859" s="4"/>
      <c r="M859" s="4"/>
      <c r="N859" s="4"/>
      <c r="O859" s="4"/>
      <c r="P859" s="4"/>
      <c r="Q859" s="11" t="e">
        <f>MIN(J859,I859,H859,G859,F859,E859,#REF!,L859)</f>
        <v>#REF!</v>
      </c>
      <c r="R859" s="11" t="e">
        <f>Q859-#REF!</f>
        <v>#REF!</v>
      </c>
      <c r="S859" s="11" t="e">
        <f t="shared" si="71"/>
        <v>#REF!</v>
      </c>
      <c r="T859" s="23" t="e">
        <f t="shared" si="72"/>
        <v>#REF!</v>
      </c>
      <c r="U859" s="21" t="e">
        <f t="shared" si="70"/>
        <v>#REF!</v>
      </c>
      <c r="V859" s="12" t="s">
        <v>6</v>
      </c>
      <c r="W859" s="20">
        <f>COUNT(L859,M859,N859,F859,J859,I859,H859,G859,#REF!,E859,#REF!)</f>
        <v>0</v>
      </c>
      <c r="X859" s="22" t="e">
        <f t="shared" si="69"/>
        <v>#DIV/0!</v>
      </c>
      <c r="Y859" s="22" t="e">
        <f>X859-#REF!</f>
        <v>#DIV/0!</v>
      </c>
    </row>
    <row r="860" spans="1:25" s="20" customFormat="1" ht="30" x14ac:dyDescent="0.25">
      <c r="A860" s="13"/>
      <c r="B860" s="10" t="s">
        <v>464</v>
      </c>
      <c r="C860" s="40" t="s">
        <v>4</v>
      </c>
      <c r="D860" s="58" t="s">
        <v>1274</v>
      </c>
      <c r="E860" s="12"/>
      <c r="F860" s="52"/>
      <c r="G860" s="11"/>
      <c r="H860" s="4"/>
      <c r="I860" s="4"/>
      <c r="J860" s="11"/>
      <c r="K860" s="4"/>
      <c r="L860" s="4"/>
      <c r="M860" s="4"/>
      <c r="N860" s="4"/>
      <c r="O860" s="4"/>
      <c r="P860" s="4"/>
      <c r="Q860" s="11" t="e">
        <f>MIN(J860,I860,H860,G860,F860,E860,#REF!,L860)</f>
        <v>#REF!</v>
      </c>
      <c r="R860" s="11" t="e">
        <f>Q860-#REF!</f>
        <v>#REF!</v>
      </c>
      <c r="S860" s="11" t="e">
        <f t="shared" si="71"/>
        <v>#REF!</v>
      </c>
      <c r="T860" s="23" t="e">
        <f t="shared" si="72"/>
        <v>#REF!</v>
      </c>
      <c r="U860" s="21" t="e">
        <f t="shared" si="70"/>
        <v>#REF!</v>
      </c>
      <c r="V860" s="12" t="s">
        <v>6</v>
      </c>
      <c r="W860" s="20">
        <f>COUNT(L860,M860,N860,F860,J860,I860,H860,G860,#REF!,E860,#REF!)</f>
        <v>0</v>
      </c>
      <c r="X860" s="22" t="e">
        <f t="shared" si="69"/>
        <v>#DIV/0!</v>
      </c>
      <c r="Y860" s="22" t="e">
        <f>X860-#REF!</f>
        <v>#DIV/0!</v>
      </c>
    </row>
    <row r="861" spans="1:25" s="20" customFormat="1" ht="30" x14ac:dyDescent="0.25">
      <c r="A861" s="13"/>
      <c r="B861" s="10" t="s">
        <v>465</v>
      </c>
      <c r="C861" s="40" t="s">
        <v>4</v>
      </c>
      <c r="D861" s="58" t="s">
        <v>1274</v>
      </c>
      <c r="E861" s="12"/>
      <c r="F861" s="52"/>
      <c r="G861" s="11"/>
      <c r="H861" s="4"/>
      <c r="I861" s="4"/>
      <c r="J861" s="11"/>
      <c r="K861" s="4"/>
      <c r="L861" s="4"/>
      <c r="M861" s="4"/>
      <c r="N861" s="4"/>
      <c r="O861" s="4"/>
      <c r="P861" s="4"/>
      <c r="Q861" s="11" t="e">
        <f>MIN(J861,I861,H861,G861,F861,E861,#REF!,L861)</f>
        <v>#REF!</v>
      </c>
      <c r="R861" s="11" t="e">
        <f>Q861-#REF!</f>
        <v>#REF!</v>
      </c>
      <c r="S861" s="11" t="e">
        <f t="shared" si="71"/>
        <v>#REF!</v>
      </c>
      <c r="T861" s="23" t="e">
        <f t="shared" si="72"/>
        <v>#REF!</v>
      </c>
      <c r="U861" s="21" t="e">
        <f t="shared" si="70"/>
        <v>#REF!</v>
      </c>
      <c r="V861" s="12" t="s">
        <v>6</v>
      </c>
      <c r="W861" s="20">
        <f>COUNT(L861,M861,N861,F861,J861,I861,H861,G861,#REF!,E861,#REF!)</f>
        <v>0</v>
      </c>
      <c r="X861" s="22" t="e">
        <f t="shared" si="69"/>
        <v>#DIV/0!</v>
      </c>
      <c r="Y861" s="22" t="e">
        <f>X861-#REF!</f>
        <v>#DIV/0!</v>
      </c>
    </row>
    <row r="862" spans="1:25" s="20" customFormat="1" ht="30" x14ac:dyDescent="0.25">
      <c r="A862" s="13"/>
      <c r="B862" s="10" t="s">
        <v>466</v>
      </c>
      <c r="C862" s="40" t="s">
        <v>4</v>
      </c>
      <c r="D862" s="58" t="s">
        <v>1274</v>
      </c>
      <c r="E862" s="12"/>
      <c r="F862" s="52"/>
      <c r="G862" s="11"/>
      <c r="H862" s="4"/>
      <c r="I862" s="4"/>
      <c r="J862" s="11"/>
      <c r="K862" s="4"/>
      <c r="L862" s="4"/>
      <c r="M862" s="4"/>
      <c r="N862" s="4"/>
      <c r="O862" s="4"/>
      <c r="P862" s="4"/>
      <c r="Q862" s="11" t="e">
        <f>MIN(J862,I862,H862,G862,F862,E862,#REF!,L862)</f>
        <v>#REF!</v>
      </c>
      <c r="R862" s="11" t="e">
        <f>Q862-#REF!</f>
        <v>#REF!</v>
      </c>
      <c r="S862" s="11" t="e">
        <f t="shared" si="71"/>
        <v>#REF!</v>
      </c>
      <c r="T862" s="23" t="e">
        <f t="shared" si="72"/>
        <v>#REF!</v>
      </c>
      <c r="U862" s="21" t="e">
        <f t="shared" si="70"/>
        <v>#REF!</v>
      </c>
      <c r="V862" s="12" t="s">
        <v>6</v>
      </c>
      <c r="W862" s="20">
        <f>COUNT(L862,M862,N862,F862,J862,I862,H862,G862,#REF!,E862,#REF!)</f>
        <v>0</v>
      </c>
      <c r="X862" s="22" t="e">
        <f t="shared" si="69"/>
        <v>#DIV/0!</v>
      </c>
      <c r="Y862" s="22" t="e">
        <f>X862-#REF!</f>
        <v>#DIV/0!</v>
      </c>
    </row>
    <row r="863" spans="1:25" s="20" customFormat="1" ht="30" x14ac:dyDescent="0.25">
      <c r="A863" s="13"/>
      <c r="B863" s="10" t="s">
        <v>467</v>
      </c>
      <c r="C863" s="40" t="s">
        <v>4</v>
      </c>
      <c r="D863" s="58" t="s">
        <v>1274</v>
      </c>
      <c r="E863" s="12"/>
      <c r="F863" s="52"/>
      <c r="G863" s="11"/>
      <c r="H863" s="4"/>
      <c r="I863" s="4"/>
      <c r="J863" s="11">
        <v>5076.593220338983</v>
      </c>
      <c r="K863" s="4"/>
      <c r="L863" s="4"/>
      <c r="M863" s="4"/>
      <c r="N863" s="4"/>
      <c r="O863" s="4"/>
      <c r="P863" s="4"/>
      <c r="Q863" s="11" t="e">
        <f>MIN(J863,I863,H863,G863,F863,E863,#REF!,L863)</f>
        <v>#REF!</v>
      </c>
      <c r="R863" s="11" t="e">
        <f>Q863-#REF!</f>
        <v>#REF!</v>
      </c>
      <c r="S863" s="11" t="e">
        <f t="shared" si="71"/>
        <v>#REF!</v>
      </c>
      <c r="T863" s="23" t="e">
        <f t="shared" si="72"/>
        <v>#REF!</v>
      </c>
      <c r="U863" s="21" t="e">
        <f t="shared" si="70"/>
        <v>#REF!</v>
      </c>
      <c r="V863" s="12" t="s">
        <v>6</v>
      </c>
      <c r="W863" s="20">
        <f>COUNT(L863,M863,N863,F863,J863,I863,H863,G863,#REF!,E863,#REF!)</f>
        <v>1</v>
      </c>
      <c r="X863" s="22">
        <f t="shared" si="69"/>
        <v>5076.593220338983</v>
      </c>
      <c r="Y863" s="22" t="e">
        <f>X863-#REF!</f>
        <v>#REF!</v>
      </c>
    </row>
    <row r="864" spans="1:25" s="20" customFormat="1" ht="30" x14ac:dyDescent="0.25">
      <c r="A864" s="13"/>
      <c r="B864" s="10" t="s">
        <v>468</v>
      </c>
      <c r="C864" s="40" t="s">
        <v>4</v>
      </c>
      <c r="D864" s="58" t="s">
        <v>1274</v>
      </c>
      <c r="E864" s="12"/>
      <c r="F864" s="52"/>
      <c r="G864" s="11"/>
      <c r="H864" s="4"/>
      <c r="I864" s="4"/>
      <c r="J864" s="11"/>
      <c r="K864" s="4"/>
      <c r="L864" s="4"/>
      <c r="M864" s="4"/>
      <c r="N864" s="4"/>
      <c r="O864" s="4"/>
      <c r="P864" s="4"/>
      <c r="Q864" s="11" t="e">
        <f>MIN(J864,I864,H864,G864,F864,E864,#REF!,L864)</f>
        <v>#REF!</v>
      </c>
      <c r="R864" s="11" t="e">
        <f>Q864-#REF!</f>
        <v>#REF!</v>
      </c>
      <c r="S864" s="11" t="e">
        <f t="shared" si="71"/>
        <v>#REF!</v>
      </c>
      <c r="T864" s="23" t="e">
        <f t="shared" si="72"/>
        <v>#REF!</v>
      </c>
      <c r="U864" s="21" t="e">
        <f t="shared" si="70"/>
        <v>#REF!</v>
      </c>
      <c r="V864" s="12" t="s">
        <v>6</v>
      </c>
      <c r="W864" s="20">
        <f>COUNT(L864,M864,N864,F864,J864,I864,H864,G864,#REF!,E864,#REF!)</f>
        <v>0</v>
      </c>
      <c r="X864" s="22" t="e">
        <f t="shared" si="69"/>
        <v>#DIV/0!</v>
      </c>
      <c r="Y864" s="22" t="e">
        <f>X864-#REF!</f>
        <v>#DIV/0!</v>
      </c>
    </row>
    <row r="865" spans="1:25" s="20" customFormat="1" ht="30" x14ac:dyDescent="0.25">
      <c r="A865" s="13"/>
      <c r="B865" s="10" t="s">
        <v>469</v>
      </c>
      <c r="C865" s="40" t="s">
        <v>4</v>
      </c>
      <c r="D865" s="58" t="s">
        <v>1274</v>
      </c>
      <c r="E865" s="12"/>
      <c r="F865" s="52"/>
      <c r="G865" s="11"/>
      <c r="H865" s="4"/>
      <c r="I865" s="4"/>
      <c r="J865" s="11"/>
      <c r="K865" s="4"/>
      <c r="L865" s="4"/>
      <c r="M865" s="4"/>
      <c r="N865" s="4"/>
      <c r="O865" s="4"/>
      <c r="P865" s="4"/>
      <c r="Q865" s="11" t="e">
        <f>MIN(J865,I865,H865,G865,F865,E865,#REF!,L865)</f>
        <v>#REF!</v>
      </c>
      <c r="R865" s="11" t="e">
        <f>Q865-#REF!</f>
        <v>#REF!</v>
      </c>
      <c r="S865" s="11" t="e">
        <f t="shared" si="71"/>
        <v>#REF!</v>
      </c>
      <c r="T865" s="23" t="e">
        <f t="shared" si="72"/>
        <v>#REF!</v>
      </c>
      <c r="U865" s="21" t="e">
        <f t="shared" si="70"/>
        <v>#REF!</v>
      </c>
      <c r="V865" s="12" t="s">
        <v>6</v>
      </c>
      <c r="W865" s="20">
        <f>COUNT(L865,M865,N865,F865,J865,I865,H865,G865,#REF!,E865,#REF!)</f>
        <v>0</v>
      </c>
      <c r="X865" s="22" t="e">
        <f t="shared" si="69"/>
        <v>#DIV/0!</v>
      </c>
      <c r="Y865" s="22" t="e">
        <f>X865-#REF!</f>
        <v>#DIV/0!</v>
      </c>
    </row>
    <row r="866" spans="1:25" s="20" customFormat="1" ht="30" x14ac:dyDescent="0.25">
      <c r="A866" s="13"/>
      <c r="B866" s="10" t="s">
        <v>470</v>
      </c>
      <c r="C866" s="40" t="s">
        <v>4</v>
      </c>
      <c r="D866" s="58" t="s">
        <v>1274</v>
      </c>
      <c r="E866" s="12"/>
      <c r="F866" s="52"/>
      <c r="G866" s="11"/>
      <c r="H866" s="4"/>
      <c r="I866" s="4"/>
      <c r="J866" s="11"/>
      <c r="K866" s="4"/>
      <c r="L866" s="4"/>
      <c r="M866" s="4"/>
      <c r="N866" s="4"/>
      <c r="O866" s="4"/>
      <c r="P866" s="4"/>
      <c r="Q866" s="11" t="e">
        <f>MIN(J866,I866,H866,G866,F866,E866,#REF!,L866)</f>
        <v>#REF!</v>
      </c>
      <c r="R866" s="11" t="e">
        <f>Q866-#REF!</f>
        <v>#REF!</v>
      </c>
      <c r="S866" s="11" t="e">
        <f t="shared" si="71"/>
        <v>#REF!</v>
      </c>
      <c r="T866" s="23" t="e">
        <f t="shared" si="72"/>
        <v>#REF!</v>
      </c>
      <c r="U866" s="21" t="e">
        <f t="shared" si="70"/>
        <v>#REF!</v>
      </c>
      <c r="V866" s="12" t="s">
        <v>6</v>
      </c>
      <c r="W866" s="20">
        <f>COUNT(L866,M866,N866,F866,J866,I866,H866,G866,#REF!,E866,#REF!)</f>
        <v>0</v>
      </c>
      <c r="X866" s="22" t="e">
        <f t="shared" si="69"/>
        <v>#DIV/0!</v>
      </c>
      <c r="Y866" s="22" t="e">
        <f>X866-#REF!</f>
        <v>#DIV/0!</v>
      </c>
    </row>
    <row r="867" spans="1:25" s="20" customFormat="1" ht="30" x14ac:dyDescent="0.25">
      <c r="A867" s="13"/>
      <c r="B867" s="10" t="s">
        <v>471</v>
      </c>
      <c r="C867" s="40" t="s">
        <v>4</v>
      </c>
      <c r="D867" s="58" t="s">
        <v>1274</v>
      </c>
      <c r="E867" s="12"/>
      <c r="F867" s="52"/>
      <c r="G867" s="11"/>
      <c r="H867" s="11">
        <v>13072.033898305086</v>
      </c>
      <c r="I867" s="4"/>
      <c r="J867" s="11"/>
      <c r="K867" s="4"/>
      <c r="L867" s="4"/>
      <c r="M867" s="4"/>
      <c r="N867" s="4"/>
      <c r="O867" s="4"/>
      <c r="P867" s="4"/>
      <c r="Q867" s="11" t="e">
        <f>MIN(J867,I867,H867,G867,F867,E867,#REF!,L867)</f>
        <v>#REF!</v>
      </c>
      <c r="R867" s="11" t="e">
        <f>Q867-#REF!</f>
        <v>#REF!</v>
      </c>
      <c r="S867" s="11" t="e">
        <f t="shared" si="71"/>
        <v>#REF!</v>
      </c>
      <c r="T867" s="11" t="e">
        <f>Q867</f>
        <v>#REF!</v>
      </c>
      <c r="U867" s="21" t="e">
        <f t="shared" si="70"/>
        <v>#REF!</v>
      </c>
      <c r="V867" s="12" t="s">
        <v>6</v>
      </c>
      <c r="W867" s="20">
        <f>COUNT(L867,M867,N867,F867,J867,I867,H867,G867,#REF!,E867,#REF!)</f>
        <v>1</v>
      </c>
      <c r="X867" s="22">
        <f t="shared" si="69"/>
        <v>13072.033898305086</v>
      </c>
      <c r="Y867" s="22" t="e">
        <f>X867-#REF!</f>
        <v>#REF!</v>
      </c>
    </row>
    <row r="868" spans="1:25" s="20" customFormat="1" ht="30" x14ac:dyDescent="0.25">
      <c r="A868" s="13"/>
      <c r="B868" s="10" t="s">
        <v>472</v>
      </c>
      <c r="C868" s="40" t="s">
        <v>4</v>
      </c>
      <c r="D868" s="58" t="s">
        <v>1274</v>
      </c>
      <c r="E868" s="12"/>
      <c r="F868" s="52"/>
      <c r="G868" s="11"/>
      <c r="H868" s="4"/>
      <c r="I868" s="4"/>
      <c r="J868" s="11"/>
      <c r="K868" s="4"/>
      <c r="L868" s="4"/>
      <c r="M868" s="4"/>
      <c r="N868" s="4"/>
      <c r="O868" s="4"/>
      <c r="P868" s="4"/>
      <c r="Q868" s="11" t="e">
        <f>MIN(J868,I868,H868,G868,F868,E868,#REF!,L868)</f>
        <v>#REF!</v>
      </c>
      <c r="R868" s="11" t="e">
        <f>Q868-#REF!</f>
        <v>#REF!</v>
      </c>
      <c r="S868" s="11" t="e">
        <f t="shared" si="71"/>
        <v>#REF!</v>
      </c>
      <c r="T868" s="23" t="e">
        <f>Q868</f>
        <v>#REF!</v>
      </c>
      <c r="U868" s="21" t="e">
        <f t="shared" si="70"/>
        <v>#REF!</v>
      </c>
      <c r="V868" s="12" t="s">
        <v>6</v>
      </c>
      <c r="W868" s="20">
        <f>COUNT(L868,M868,N868,F868,J868,I868,H868,G868,#REF!,E868,#REF!)</f>
        <v>0</v>
      </c>
      <c r="X868" s="22" t="e">
        <f t="shared" si="69"/>
        <v>#DIV/0!</v>
      </c>
      <c r="Y868" s="22" t="e">
        <f>X868-#REF!</f>
        <v>#DIV/0!</v>
      </c>
    </row>
    <row r="869" spans="1:25" s="20" customFormat="1" ht="30" x14ac:dyDescent="0.25">
      <c r="A869" s="13"/>
      <c r="B869" s="10" t="s">
        <v>473</v>
      </c>
      <c r="C869" s="40" t="s">
        <v>4</v>
      </c>
      <c r="D869" s="58" t="s">
        <v>1274</v>
      </c>
      <c r="E869" s="12"/>
      <c r="F869" s="52"/>
      <c r="G869" s="11"/>
      <c r="H869" s="4"/>
      <c r="I869" s="4"/>
      <c r="J869" s="11"/>
      <c r="K869" s="4"/>
      <c r="L869" s="4"/>
      <c r="M869" s="4"/>
      <c r="N869" s="4"/>
      <c r="O869" s="4"/>
      <c r="P869" s="4"/>
      <c r="Q869" s="11" t="e">
        <f>MIN(J869,I869,H869,G869,F869,E869,#REF!,L869)</f>
        <v>#REF!</v>
      </c>
      <c r="R869" s="11" t="e">
        <f>Q869-#REF!</f>
        <v>#REF!</v>
      </c>
      <c r="S869" s="11" t="e">
        <f t="shared" si="71"/>
        <v>#REF!</v>
      </c>
      <c r="T869" s="23" t="e">
        <f>Q869</f>
        <v>#REF!</v>
      </c>
      <c r="U869" s="21" t="e">
        <f t="shared" si="70"/>
        <v>#REF!</v>
      </c>
      <c r="V869" s="12" t="s">
        <v>6</v>
      </c>
      <c r="W869" s="20">
        <f>COUNT(L869,M869,N869,F869,J869,I869,H869,G869,#REF!,E869,#REF!)</f>
        <v>0</v>
      </c>
      <c r="X869" s="22" t="e">
        <f t="shared" si="69"/>
        <v>#DIV/0!</v>
      </c>
      <c r="Y869" s="22" t="e">
        <f>X869-#REF!</f>
        <v>#DIV/0!</v>
      </c>
    </row>
    <row r="870" spans="1:25" s="20" customFormat="1" ht="30" x14ac:dyDescent="0.25">
      <c r="A870" s="13"/>
      <c r="B870" s="10" t="s">
        <v>474</v>
      </c>
      <c r="C870" s="40" t="s">
        <v>4</v>
      </c>
      <c r="D870" s="58" t="s">
        <v>1274</v>
      </c>
      <c r="E870" s="12"/>
      <c r="F870" s="52"/>
      <c r="G870" s="11"/>
      <c r="H870" s="11">
        <v>61.016949152542374</v>
      </c>
      <c r="I870" s="4"/>
      <c r="J870" s="11"/>
      <c r="K870" s="4"/>
      <c r="L870" s="4"/>
      <c r="M870" s="4"/>
      <c r="N870" s="4"/>
      <c r="O870" s="4"/>
      <c r="P870" s="4"/>
      <c r="Q870" s="11" t="e">
        <f>MIN(J870,I870,H870,G870,F870,E870,#REF!,L870)</f>
        <v>#REF!</v>
      </c>
      <c r="R870" s="11" t="e">
        <f>Q870-#REF!</f>
        <v>#REF!</v>
      </c>
      <c r="S870" s="11" t="e">
        <f t="shared" si="71"/>
        <v>#REF!</v>
      </c>
      <c r="T870" s="4">
        <v>61.02</v>
      </c>
      <c r="U870" s="21" t="e">
        <f t="shared" si="70"/>
        <v>#REF!</v>
      </c>
      <c r="V870" s="12" t="s">
        <v>25</v>
      </c>
      <c r="W870" s="20">
        <f>COUNT(L870,M870,N870,F870,J870,I870,H870,G870,#REF!,E870,#REF!)</f>
        <v>1</v>
      </c>
      <c r="X870" s="22">
        <f t="shared" si="69"/>
        <v>61.016949152542374</v>
      </c>
      <c r="Y870" s="22" t="e">
        <f>X870-#REF!</f>
        <v>#REF!</v>
      </c>
    </row>
    <row r="871" spans="1:25" s="20" customFormat="1" x14ac:dyDescent="0.25">
      <c r="A871" s="32" t="s">
        <v>62</v>
      </c>
      <c r="B871" s="33" t="s">
        <v>1244</v>
      </c>
      <c r="C871" s="36"/>
      <c r="D871" s="58"/>
      <c r="E871" s="12"/>
      <c r="F871" s="48"/>
      <c r="G871" s="11"/>
      <c r="H871" s="4"/>
      <c r="I871" s="4"/>
      <c r="J871" s="11"/>
      <c r="K871" s="4"/>
      <c r="L871" s="4"/>
      <c r="M871" s="4"/>
      <c r="N871" s="4"/>
      <c r="O871" s="4"/>
      <c r="P871" s="4"/>
      <c r="Q871" s="11" t="e">
        <f>MIN(J871,I871,H871,G871,F871,E871,#REF!,L871)</f>
        <v>#REF!</v>
      </c>
      <c r="R871" s="11" t="e">
        <f>Q871-#REF!</f>
        <v>#REF!</v>
      </c>
      <c r="S871" s="11" t="e">
        <f t="shared" si="71"/>
        <v>#REF!</v>
      </c>
      <c r="T871" s="4"/>
      <c r="U871" s="21" t="e">
        <f t="shared" si="70"/>
        <v>#REF!</v>
      </c>
      <c r="V871" s="12" t="e">
        <f>T871-#REF!</f>
        <v>#REF!</v>
      </c>
      <c r="X871" s="22" t="e">
        <f t="shared" si="69"/>
        <v>#DIV/0!</v>
      </c>
      <c r="Y871" s="22" t="e">
        <f>X871-#REF!</f>
        <v>#DIV/0!</v>
      </c>
    </row>
    <row r="872" spans="1:25" s="20" customFormat="1" ht="30" x14ac:dyDescent="0.25">
      <c r="A872" s="13"/>
      <c r="B872" s="10" t="s">
        <v>475</v>
      </c>
      <c r="C872" s="40" t="s">
        <v>4</v>
      </c>
      <c r="D872" s="58" t="s">
        <v>1274</v>
      </c>
      <c r="E872" s="12"/>
      <c r="F872" s="52"/>
      <c r="G872" s="11"/>
      <c r="H872" s="4"/>
      <c r="I872" s="4"/>
      <c r="J872" s="11"/>
      <c r="K872" s="4"/>
      <c r="L872" s="4"/>
      <c r="M872" s="4"/>
      <c r="N872" s="4"/>
      <c r="O872" s="4"/>
      <c r="P872" s="4"/>
      <c r="Q872" s="11" t="e">
        <f>MIN(J872,I872,H872,G872,F872,E872,#REF!,L872)</f>
        <v>#REF!</v>
      </c>
      <c r="R872" s="11" t="e">
        <f>Q872-#REF!</f>
        <v>#REF!</v>
      </c>
      <c r="S872" s="11" t="e">
        <f t="shared" si="71"/>
        <v>#REF!</v>
      </c>
      <c r="T872" s="23" t="e">
        <f>Q872</f>
        <v>#REF!</v>
      </c>
      <c r="U872" s="21" t="e">
        <f t="shared" si="70"/>
        <v>#REF!</v>
      </c>
      <c r="V872" s="12" t="s">
        <v>6</v>
      </c>
      <c r="W872" s="20">
        <f>COUNT(L872,M872,N872,F872,J872,I872,H872,G872,#REF!,E872,#REF!)</f>
        <v>0</v>
      </c>
      <c r="X872" s="22" t="e">
        <f t="shared" si="69"/>
        <v>#DIV/0!</v>
      </c>
      <c r="Y872" s="22" t="e">
        <f>X872-#REF!</f>
        <v>#DIV/0!</v>
      </c>
    </row>
    <row r="873" spans="1:25" s="20" customFormat="1" ht="30" x14ac:dyDescent="0.25">
      <c r="A873" s="13"/>
      <c r="B873" s="10" t="s">
        <v>476</v>
      </c>
      <c r="C873" s="40" t="s">
        <v>4</v>
      </c>
      <c r="D873" s="58" t="s">
        <v>1274</v>
      </c>
      <c r="E873" s="12"/>
      <c r="F873" s="52"/>
      <c r="G873" s="11"/>
      <c r="H873" s="4"/>
      <c r="I873" s="4"/>
      <c r="J873" s="11"/>
      <c r="K873" s="4"/>
      <c r="L873" s="4"/>
      <c r="M873" s="4"/>
      <c r="N873" s="4"/>
      <c r="O873" s="4"/>
      <c r="P873" s="4"/>
      <c r="Q873" s="11" t="e">
        <f>MIN(J873,I873,H873,G873,F873,E873,#REF!,L873)</f>
        <v>#REF!</v>
      </c>
      <c r="R873" s="11" t="e">
        <f>Q873-#REF!</f>
        <v>#REF!</v>
      </c>
      <c r="S873" s="11" t="e">
        <f t="shared" si="71"/>
        <v>#REF!</v>
      </c>
      <c r="T873" s="23" t="e">
        <f>Q873</f>
        <v>#REF!</v>
      </c>
      <c r="U873" s="21" t="e">
        <f t="shared" si="70"/>
        <v>#REF!</v>
      </c>
      <c r="V873" s="12" t="s">
        <v>6</v>
      </c>
      <c r="W873" s="20">
        <f>COUNT(L873,M873,N873,F873,J873,I873,H873,G873,#REF!,E873,#REF!)</f>
        <v>0</v>
      </c>
      <c r="X873" s="22" t="e">
        <f t="shared" si="69"/>
        <v>#DIV/0!</v>
      </c>
      <c r="Y873" s="22" t="e">
        <f>X873-#REF!</f>
        <v>#DIV/0!</v>
      </c>
    </row>
    <row r="874" spans="1:25" s="20" customFormat="1" ht="30" x14ac:dyDescent="0.25">
      <c r="A874" s="13"/>
      <c r="B874" s="10" t="s">
        <v>477</v>
      </c>
      <c r="C874" s="40" t="s">
        <v>4</v>
      </c>
      <c r="D874" s="58" t="s">
        <v>1274</v>
      </c>
      <c r="E874" s="12"/>
      <c r="F874" s="52"/>
      <c r="G874" s="11"/>
      <c r="H874" s="4"/>
      <c r="I874" s="4"/>
      <c r="J874" s="11"/>
      <c r="K874" s="4"/>
      <c r="L874" s="4"/>
      <c r="M874" s="4"/>
      <c r="N874" s="4"/>
      <c r="O874" s="4"/>
      <c r="P874" s="4"/>
      <c r="Q874" s="11" t="e">
        <f>MIN(J874,I874,H874,G874,F874,E874,#REF!,L874)</f>
        <v>#REF!</v>
      </c>
      <c r="R874" s="11" t="e">
        <f>Q874-#REF!</f>
        <v>#REF!</v>
      </c>
      <c r="S874" s="11" t="e">
        <f t="shared" si="71"/>
        <v>#REF!</v>
      </c>
      <c r="T874" s="23" t="e">
        <f>Q874</f>
        <v>#REF!</v>
      </c>
      <c r="U874" s="21" t="e">
        <f t="shared" si="70"/>
        <v>#REF!</v>
      </c>
      <c r="V874" s="12" t="s">
        <v>6</v>
      </c>
      <c r="W874" s="20">
        <f>COUNT(L874,M874,N874,F874,J874,I874,H874,G874,#REF!,E874,#REF!)</f>
        <v>0</v>
      </c>
      <c r="X874" s="22" t="e">
        <f t="shared" si="69"/>
        <v>#DIV/0!</v>
      </c>
      <c r="Y874" s="22" t="e">
        <f>X874-#REF!</f>
        <v>#DIV/0!</v>
      </c>
    </row>
    <row r="875" spans="1:25" s="20" customFormat="1" ht="30" x14ac:dyDescent="0.25">
      <c r="A875" s="13"/>
      <c r="B875" s="10" t="s">
        <v>478</v>
      </c>
      <c r="C875" s="40" t="s">
        <v>4</v>
      </c>
      <c r="D875" s="58" t="s">
        <v>1274</v>
      </c>
      <c r="E875" s="12"/>
      <c r="F875" s="52"/>
      <c r="G875" s="11"/>
      <c r="H875" s="4"/>
      <c r="I875" s="4"/>
      <c r="J875" s="11"/>
      <c r="K875" s="4"/>
      <c r="L875" s="4"/>
      <c r="M875" s="4"/>
      <c r="N875" s="4"/>
      <c r="O875" s="4"/>
      <c r="P875" s="4"/>
      <c r="Q875" s="11" t="e">
        <f>MIN(J875,I875,H875,G875,F875,E875,#REF!,L875)</f>
        <v>#REF!</v>
      </c>
      <c r="R875" s="11" t="e">
        <f>Q875-#REF!</f>
        <v>#REF!</v>
      </c>
      <c r="S875" s="11" t="e">
        <f t="shared" si="71"/>
        <v>#REF!</v>
      </c>
      <c r="T875" s="23" t="e">
        <f>Q875</f>
        <v>#REF!</v>
      </c>
      <c r="U875" s="21" t="e">
        <f t="shared" si="70"/>
        <v>#REF!</v>
      </c>
      <c r="V875" s="12" t="s">
        <v>6</v>
      </c>
      <c r="W875" s="20">
        <f>COUNT(L875,M875,N875,F875,J875,I875,H875,G875,#REF!,E875,#REF!)</f>
        <v>0</v>
      </c>
      <c r="X875" s="22" t="e">
        <f t="shared" si="69"/>
        <v>#DIV/0!</v>
      </c>
      <c r="Y875" s="22" t="e">
        <f>X875-#REF!</f>
        <v>#DIV/0!</v>
      </c>
    </row>
    <row r="876" spans="1:25" s="20" customFormat="1" ht="30" x14ac:dyDescent="0.25">
      <c r="A876" s="13"/>
      <c r="B876" s="10" t="s">
        <v>479</v>
      </c>
      <c r="C876" s="40" t="s">
        <v>4</v>
      </c>
      <c r="D876" s="58" t="s">
        <v>1274</v>
      </c>
      <c r="E876" s="12"/>
      <c r="F876" s="52"/>
      <c r="G876" s="11"/>
      <c r="H876" s="4"/>
      <c r="I876" s="4"/>
      <c r="J876" s="11"/>
      <c r="K876" s="4"/>
      <c r="L876" s="4"/>
      <c r="M876" s="4"/>
      <c r="N876" s="4"/>
      <c r="O876" s="4"/>
      <c r="P876" s="4"/>
      <c r="Q876" s="11" t="e">
        <f>MIN(J876,I876,H876,G876,F876,E876,#REF!,L876)</f>
        <v>#REF!</v>
      </c>
      <c r="R876" s="11" t="e">
        <f>Q876-#REF!</f>
        <v>#REF!</v>
      </c>
      <c r="S876" s="11" t="e">
        <f t="shared" si="71"/>
        <v>#REF!</v>
      </c>
      <c r="T876" s="23" t="e">
        <f>Q876</f>
        <v>#REF!</v>
      </c>
      <c r="U876" s="21" t="e">
        <f t="shared" si="70"/>
        <v>#REF!</v>
      </c>
      <c r="V876" s="12" t="s">
        <v>6</v>
      </c>
      <c r="W876" s="20">
        <f>COUNT(L876,M876,N876,F876,J876,I876,H876,G876,#REF!,E876,#REF!)</f>
        <v>0</v>
      </c>
      <c r="X876" s="22" t="e">
        <f t="shared" si="69"/>
        <v>#DIV/0!</v>
      </c>
      <c r="Y876" s="22" t="e">
        <f>X876-#REF!</f>
        <v>#DIV/0!</v>
      </c>
    </row>
    <row r="877" spans="1:25" s="20" customFormat="1" ht="30" x14ac:dyDescent="0.25">
      <c r="A877" s="13"/>
      <c r="B877" s="10" t="s">
        <v>480</v>
      </c>
      <c r="C877" s="40" t="s">
        <v>4</v>
      </c>
      <c r="D877" s="58" t="s">
        <v>1274</v>
      </c>
      <c r="E877" s="12"/>
      <c r="F877" s="52"/>
      <c r="G877" s="11"/>
      <c r="H877" s="4"/>
      <c r="I877" s="4"/>
      <c r="J877" s="11">
        <v>4504.8135593220341</v>
      </c>
      <c r="K877" s="4"/>
      <c r="L877" s="4"/>
      <c r="M877" s="4"/>
      <c r="N877" s="4"/>
      <c r="O877" s="4"/>
      <c r="P877" s="4"/>
      <c r="Q877" s="11" t="e">
        <f>MIN(J877,I877,H877,G877,F877,E877,#REF!,L877)</f>
        <v>#REF!</v>
      </c>
      <c r="R877" s="11" t="e">
        <f>Q877-#REF!</f>
        <v>#REF!</v>
      </c>
      <c r="S877" s="11" t="e">
        <f t="shared" si="71"/>
        <v>#REF!</v>
      </c>
      <c r="T877" s="11">
        <f>J877</f>
        <v>4504.8135593220341</v>
      </c>
      <c r="U877" s="21" t="e">
        <f t="shared" si="70"/>
        <v>#REF!</v>
      </c>
      <c r="V877" s="12" t="s">
        <v>13</v>
      </c>
      <c r="W877" s="20">
        <f>COUNT(L877,M877,N877,F877,J877,I877,H877,G877,#REF!,E877,#REF!)</f>
        <v>1</v>
      </c>
      <c r="X877" s="22">
        <f t="shared" si="69"/>
        <v>4504.8135593220341</v>
      </c>
      <c r="Y877" s="22" t="e">
        <f>X877-#REF!</f>
        <v>#REF!</v>
      </c>
    </row>
    <row r="878" spans="1:25" s="20" customFormat="1" ht="30" x14ac:dyDescent="0.25">
      <c r="A878" s="13"/>
      <c r="B878" s="10" t="s">
        <v>481</v>
      </c>
      <c r="C878" s="40" t="s">
        <v>4</v>
      </c>
      <c r="D878" s="58" t="s">
        <v>1274</v>
      </c>
      <c r="E878" s="12"/>
      <c r="F878" s="52"/>
      <c r="G878" s="11"/>
      <c r="H878" s="4"/>
      <c r="I878" s="4"/>
      <c r="J878" s="11">
        <v>5683.9745762711873</v>
      </c>
      <c r="K878" s="4"/>
      <c r="L878" s="4"/>
      <c r="M878" s="4"/>
      <c r="N878" s="4"/>
      <c r="O878" s="4"/>
      <c r="P878" s="4"/>
      <c r="Q878" s="11" t="e">
        <f>MIN(J878,I878,H878,G878,F878,E878,#REF!,L878)</f>
        <v>#REF!</v>
      </c>
      <c r="R878" s="11" t="e">
        <f>Q878-#REF!</f>
        <v>#REF!</v>
      </c>
      <c r="S878" s="11" t="e">
        <f t="shared" si="71"/>
        <v>#REF!</v>
      </c>
      <c r="T878" s="11">
        <f>J878</f>
        <v>5683.9745762711873</v>
      </c>
      <c r="U878" s="21" t="e">
        <f t="shared" si="70"/>
        <v>#REF!</v>
      </c>
      <c r="V878" s="12" t="s">
        <v>13</v>
      </c>
      <c r="W878" s="20">
        <f>COUNT(L878,M878,N878,F878,J878,I878,H878,G878,#REF!,E878,#REF!)</f>
        <v>1</v>
      </c>
      <c r="X878" s="22">
        <f t="shared" si="69"/>
        <v>5683.9745762711873</v>
      </c>
      <c r="Y878" s="22" t="e">
        <f>X878-#REF!</f>
        <v>#REF!</v>
      </c>
    </row>
    <row r="879" spans="1:25" s="20" customFormat="1" ht="30" x14ac:dyDescent="0.25">
      <c r="A879" s="13"/>
      <c r="B879" s="10" t="s">
        <v>482</v>
      </c>
      <c r="C879" s="40" t="s">
        <v>4</v>
      </c>
      <c r="D879" s="58" t="s">
        <v>1274</v>
      </c>
      <c r="E879" s="12"/>
      <c r="F879" s="52"/>
      <c r="G879" s="11"/>
      <c r="H879" s="4"/>
      <c r="I879" s="4"/>
      <c r="J879" s="11">
        <v>12891.254237288136</v>
      </c>
      <c r="K879" s="4"/>
      <c r="L879" s="4"/>
      <c r="M879" s="4"/>
      <c r="N879" s="4"/>
      <c r="O879" s="4"/>
      <c r="P879" s="4"/>
      <c r="Q879" s="11" t="e">
        <f>MIN(J879,I879,H879,G879,F879,E879,#REF!,L879)</f>
        <v>#REF!</v>
      </c>
      <c r="R879" s="11" t="e">
        <f>Q879-#REF!</f>
        <v>#REF!</v>
      </c>
      <c r="S879" s="11" t="e">
        <f t="shared" si="71"/>
        <v>#REF!</v>
      </c>
      <c r="T879" s="11">
        <f>J879</f>
        <v>12891.254237288136</v>
      </c>
      <c r="U879" s="21" t="e">
        <f t="shared" si="70"/>
        <v>#REF!</v>
      </c>
      <c r="V879" s="12" t="s">
        <v>13</v>
      </c>
      <c r="W879" s="20">
        <f>COUNT(L879,M879,N879,F879,J879,I879,H879,G879,#REF!,E879,#REF!)</f>
        <v>1</v>
      </c>
      <c r="X879" s="22">
        <f t="shared" si="69"/>
        <v>12891.254237288136</v>
      </c>
      <c r="Y879" s="22" t="e">
        <f>X879-#REF!</f>
        <v>#REF!</v>
      </c>
    </row>
    <row r="880" spans="1:25" s="20" customFormat="1" ht="30" x14ac:dyDescent="0.25">
      <c r="A880" s="13"/>
      <c r="B880" s="10" t="s">
        <v>483</v>
      </c>
      <c r="C880" s="40" t="s">
        <v>4</v>
      </c>
      <c r="D880" s="58" t="s">
        <v>1274</v>
      </c>
      <c r="E880" s="12"/>
      <c r="F880" s="52"/>
      <c r="G880" s="11"/>
      <c r="H880" s="4"/>
      <c r="I880" s="4"/>
      <c r="J880" s="11">
        <v>13505.152542372882</v>
      </c>
      <c r="K880" s="4"/>
      <c r="L880" s="4"/>
      <c r="M880" s="4"/>
      <c r="N880" s="4"/>
      <c r="O880" s="4"/>
      <c r="P880" s="4"/>
      <c r="Q880" s="11" t="e">
        <f>MIN(J880,I880,H880,G880,F880,E880,#REF!,L880)</f>
        <v>#REF!</v>
      </c>
      <c r="R880" s="11" t="e">
        <f>Q880-#REF!</f>
        <v>#REF!</v>
      </c>
      <c r="S880" s="11" t="e">
        <f t="shared" si="71"/>
        <v>#REF!</v>
      </c>
      <c r="T880" s="11">
        <f>J880</f>
        <v>13505.152542372882</v>
      </c>
      <c r="U880" s="21" t="e">
        <f t="shared" si="70"/>
        <v>#REF!</v>
      </c>
      <c r="V880" s="12" t="s">
        <v>13</v>
      </c>
      <c r="W880" s="20">
        <f>COUNT(L880,M880,N880,F880,J880,I880,H880,G880,#REF!,E880,#REF!)</f>
        <v>1</v>
      </c>
      <c r="X880" s="22">
        <f t="shared" si="69"/>
        <v>13505.152542372882</v>
      </c>
      <c r="Y880" s="22" t="e">
        <f>X880-#REF!</f>
        <v>#REF!</v>
      </c>
    </row>
    <row r="881" spans="1:25" s="20" customFormat="1" ht="30" x14ac:dyDescent="0.25">
      <c r="A881" s="26"/>
      <c r="B881" s="10" t="s">
        <v>484</v>
      </c>
      <c r="C881" s="40" t="s">
        <v>4</v>
      </c>
      <c r="D881" s="58" t="s">
        <v>1274</v>
      </c>
      <c r="E881" s="12"/>
      <c r="F881" s="52"/>
      <c r="G881" s="11"/>
      <c r="H881" s="4"/>
      <c r="I881" s="4"/>
      <c r="J881" s="11"/>
      <c r="K881" s="4"/>
      <c r="L881" s="4"/>
      <c r="M881" s="4"/>
      <c r="N881" s="4"/>
      <c r="O881" s="4"/>
      <c r="P881" s="4"/>
      <c r="Q881" s="11" t="e">
        <f>MIN(J881,I881,H881,G881,F881,E881,#REF!,L881)</f>
        <v>#REF!</v>
      </c>
      <c r="R881" s="11" t="e">
        <f>Q881-#REF!</f>
        <v>#REF!</v>
      </c>
      <c r="S881" s="11" t="e">
        <f t="shared" si="71"/>
        <v>#REF!</v>
      </c>
      <c r="T881" s="23" t="e">
        <f>Q881</f>
        <v>#REF!</v>
      </c>
      <c r="U881" s="21" t="e">
        <f t="shared" si="70"/>
        <v>#REF!</v>
      </c>
      <c r="V881" s="12" t="s">
        <v>6</v>
      </c>
      <c r="W881" s="20">
        <f>COUNT(L881,M881,N881,F881,J881,I881,H881,G881,#REF!,E881,#REF!)</f>
        <v>0</v>
      </c>
      <c r="X881" s="22" t="e">
        <f t="shared" si="69"/>
        <v>#DIV/0!</v>
      </c>
      <c r="Y881" s="22" t="e">
        <f>X881-#REF!</f>
        <v>#DIV/0!</v>
      </c>
    </row>
    <row r="882" spans="1:25" s="20" customFormat="1" ht="30" x14ac:dyDescent="0.25">
      <c r="A882" s="32" t="s">
        <v>63</v>
      </c>
      <c r="B882" s="33" t="s">
        <v>1246</v>
      </c>
      <c r="C882" s="36"/>
      <c r="D882" s="58" t="s">
        <v>1274</v>
      </c>
      <c r="E882" s="12"/>
      <c r="F882" s="48"/>
      <c r="G882" s="11"/>
      <c r="H882" s="4"/>
      <c r="I882" s="4"/>
      <c r="J882" s="11"/>
      <c r="K882" s="4"/>
      <c r="L882" s="4"/>
      <c r="M882" s="4"/>
      <c r="N882" s="4"/>
      <c r="O882" s="4"/>
      <c r="P882" s="4"/>
      <c r="Q882" s="11" t="e">
        <f>MIN(J882,I882,H882,G882,F882,E882,#REF!,L882)</f>
        <v>#REF!</v>
      </c>
      <c r="R882" s="11" t="e">
        <f>Q882-#REF!</f>
        <v>#REF!</v>
      </c>
      <c r="S882" s="11" t="e">
        <f t="shared" si="71"/>
        <v>#REF!</v>
      </c>
      <c r="T882" s="4"/>
      <c r="U882" s="21" t="e">
        <f t="shared" si="70"/>
        <v>#REF!</v>
      </c>
      <c r="V882" s="12" t="e">
        <f>T882-#REF!</f>
        <v>#REF!</v>
      </c>
      <c r="X882" s="22" t="e">
        <f t="shared" si="69"/>
        <v>#DIV/0!</v>
      </c>
      <c r="Y882" s="22" t="e">
        <f>X882-#REF!</f>
        <v>#DIV/0!</v>
      </c>
    </row>
    <row r="883" spans="1:25" s="20" customFormat="1" ht="30" x14ac:dyDescent="0.25">
      <c r="A883" s="13"/>
      <c r="B883" s="10" t="s">
        <v>1249</v>
      </c>
      <c r="C883" s="40" t="s">
        <v>4</v>
      </c>
      <c r="D883" s="58" t="s">
        <v>1274</v>
      </c>
      <c r="E883" s="12"/>
      <c r="F883" s="52"/>
      <c r="G883" s="11"/>
      <c r="H883" s="4"/>
      <c r="I883" s="4"/>
      <c r="J883" s="11">
        <f>2.24/1.18</f>
        <v>1.898305084745763</v>
      </c>
      <c r="K883" s="4"/>
      <c r="L883" s="4"/>
      <c r="M883" s="4"/>
      <c r="N883" s="4"/>
      <c r="O883" s="4"/>
      <c r="P883" s="4"/>
      <c r="Q883" s="11" t="e">
        <f>MIN(J883,I883,H883,G883,F883,E883,#REF!,L883)</f>
        <v>#REF!</v>
      </c>
      <c r="R883" s="11" t="e">
        <f>Q883-#REF!</f>
        <v>#REF!</v>
      </c>
      <c r="S883" s="11" t="e">
        <f t="shared" si="71"/>
        <v>#REF!</v>
      </c>
      <c r="T883" s="23" t="e">
        <f>Q883</f>
        <v>#REF!</v>
      </c>
      <c r="U883" s="21" t="e">
        <f t="shared" si="70"/>
        <v>#REF!</v>
      </c>
      <c r="V883" s="12" t="s">
        <v>13</v>
      </c>
      <c r="W883" s="20">
        <f>COUNT(L883,M883,N883,F883,J883,I883,H883,G883,#REF!,E883,#REF!)</f>
        <v>1</v>
      </c>
      <c r="X883" s="22">
        <f t="shared" si="69"/>
        <v>1.898305084745763</v>
      </c>
      <c r="Y883" s="22" t="e">
        <f>X883-#REF!</f>
        <v>#REF!</v>
      </c>
    </row>
    <row r="884" spans="1:25" s="20" customFormat="1" ht="30" x14ac:dyDescent="0.25">
      <c r="A884" s="13"/>
      <c r="B884" s="27" t="s">
        <v>898</v>
      </c>
      <c r="C884" s="40" t="s">
        <v>4</v>
      </c>
      <c r="D884" s="58" t="s">
        <v>1274</v>
      </c>
      <c r="E884" s="12"/>
      <c r="F884" s="52"/>
      <c r="G884" s="11"/>
      <c r="H884" s="4"/>
      <c r="I884" s="4"/>
      <c r="J884" s="11">
        <f t="shared" ref="J884" si="73">2.24/1.18</f>
        <v>1.898305084745763</v>
      </c>
      <c r="K884" s="4"/>
      <c r="L884" s="4"/>
      <c r="M884" s="4"/>
      <c r="N884" s="4"/>
      <c r="O884" s="4"/>
      <c r="P884" s="4"/>
      <c r="Q884" s="11" t="e">
        <f>MIN(J884,I884,H884,G884,F884,E884,#REF!,L884)</f>
        <v>#REF!</v>
      </c>
      <c r="R884" s="11"/>
      <c r="S884" s="11"/>
      <c r="T884" s="23" t="e">
        <f t="shared" ref="T884:T896" si="74">Q884</f>
        <v>#REF!</v>
      </c>
      <c r="U884" s="21" t="e">
        <f t="shared" si="70"/>
        <v>#REF!</v>
      </c>
      <c r="V884" s="12" t="s">
        <v>13</v>
      </c>
      <c r="X884" s="22"/>
      <c r="Y884" s="22"/>
    </row>
    <row r="885" spans="1:25" s="20" customFormat="1" ht="30" x14ac:dyDescent="0.25">
      <c r="A885" s="13"/>
      <c r="B885" s="27" t="s">
        <v>899</v>
      </c>
      <c r="C885" s="40" t="s">
        <v>4</v>
      </c>
      <c r="D885" s="58" t="s">
        <v>1274</v>
      </c>
      <c r="E885" s="12"/>
      <c r="F885" s="52"/>
      <c r="G885" s="11"/>
      <c r="H885" s="4"/>
      <c r="I885" s="4"/>
      <c r="J885" s="11">
        <f>4.48/1.18</f>
        <v>3.796610169491526</v>
      </c>
      <c r="K885" s="4"/>
      <c r="L885" s="4"/>
      <c r="M885" s="4"/>
      <c r="N885" s="4"/>
      <c r="O885" s="4"/>
      <c r="P885" s="4"/>
      <c r="Q885" s="11" t="e">
        <f>MIN(J885,I885,H885,G885,F885,E885,#REF!,L885)</f>
        <v>#REF!</v>
      </c>
      <c r="R885" s="11"/>
      <c r="S885" s="11"/>
      <c r="T885" s="23" t="e">
        <f t="shared" si="74"/>
        <v>#REF!</v>
      </c>
      <c r="U885" s="21" t="e">
        <f t="shared" si="70"/>
        <v>#REF!</v>
      </c>
      <c r="V885" s="12" t="s">
        <v>13</v>
      </c>
      <c r="X885" s="22"/>
      <c r="Y885" s="22"/>
    </row>
    <row r="886" spans="1:25" s="20" customFormat="1" ht="30" x14ac:dyDescent="0.25">
      <c r="A886" s="13"/>
      <c r="B886" s="27" t="s">
        <v>900</v>
      </c>
      <c r="C886" s="40" t="s">
        <v>4</v>
      </c>
      <c r="D886" s="58" t="s">
        <v>1274</v>
      </c>
      <c r="E886" s="12"/>
      <c r="F886" s="52"/>
      <c r="G886" s="11"/>
      <c r="H886" s="4"/>
      <c r="I886" s="4"/>
      <c r="J886" s="11">
        <f>5.6/1.18</f>
        <v>4.7457627118644066</v>
      </c>
      <c r="K886" s="4"/>
      <c r="L886" s="4"/>
      <c r="M886" s="4"/>
      <c r="N886" s="4"/>
      <c r="O886" s="4"/>
      <c r="P886" s="4"/>
      <c r="Q886" s="11" t="e">
        <f>MIN(J886,I886,H886,G886,F886,E886,#REF!,L886)</f>
        <v>#REF!</v>
      </c>
      <c r="R886" s="11"/>
      <c r="S886" s="11"/>
      <c r="T886" s="23" t="e">
        <f t="shared" si="74"/>
        <v>#REF!</v>
      </c>
      <c r="U886" s="21" t="e">
        <f t="shared" si="70"/>
        <v>#REF!</v>
      </c>
      <c r="V886" s="12" t="s">
        <v>13</v>
      </c>
      <c r="X886" s="22"/>
      <c r="Y886" s="22"/>
    </row>
    <row r="887" spans="1:25" s="20" customFormat="1" ht="30" x14ac:dyDescent="0.25">
      <c r="A887" s="13"/>
      <c r="B887" s="27" t="s">
        <v>901</v>
      </c>
      <c r="C887" s="40" t="s">
        <v>4</v>
      </c>
      <c r="D887" s="58" t="s">
        <v>1274</v>
      </c>
      <c r="E887" s="12"/>
      <c r="F887" s="52"/>
      <c r="G887" s="11"/>
      <c r="H887" s="4"/>
      <c r="I887" s="4"/>
      <c r="J887" s="11">
        <f>8.97/1.18</f>
        <v>7.6016949152542379</v>
      </c>
      <c r="K887" s="4"/>
      <c r="L887" s="4"/>
      <c r="M887" s="4"/>
      <c r="N887" s="4"/>
      <c r="O887" s="4"/>
      <c r="P887" s="4"/>
      <c r="Q887" s="11" t="e">
        <f>MIN(J887,I887,H887,G887,F887,E887,#REF!,L887)</f>
        <v>#REF!</v>
      </c>
      <c r="R887" s="11"/>
      <c r="S887" s="11"/>
      <c r="T887" s="23" t="e">
        <f t="shared" si="74"/>
        <v>#REF!</v>
      </c>
      <c r="U887" s="21" t="e">
        <f t="shared" si="70"/>
        <v>#REF!</v>
      </c>
      <c r="V887" s="12" t="s">
        <v>13</v>
      </c>
      <c r="X887" s="22"/>
      <c r="Y887" s="22"/>
    </row>
    <row r="888" spans="1:25" s="20" customFormat="1" ht="30" x14ac:dyDescent="0.25">
      <c r="A888" s="13"/>
      <c r="B888" s="27" t="s">
        <v>902</v>
      </c>
      <c r="C888" s="40" t="s">
        <v>4</v>
      </c>
      <c r="D888" s="58" t="s">
        <v>1274</v>
      </c>
      <c r="E888" s="12"/>
      <c r="F888" s="52"/>
      <c r="G888" s="11"/>
      <c r="H888" s="4"/>
      <c r="I888" s="4"/>
      <c r="J888" s="11">
        <f>13.45/1.18</f>
        <v>11.398305084745763</v>
      </c>
      <c r="K888" s="4"/>
      <c r="L888" s="4"/>
      <c r="M888" s="4"/>
      <c r="N888" s="4"/>
      <c r="O888" s="4"/>
      <c r="P888" s="4"/>
      <c r="Q888" s="11" t="e">
        <f>MIN(J888,I888,H888,G888,F888,E888,#REF!,L888)</f>
        <v>#REF!</v>
      </c>
      <c r="R888" s="11"/>
      <c r="S888" s="11"/>
      <c r="T888" s="23" t="e">
        <f t="shared" si="74"/>
        <v>#REF!</v>
      </c>
      <c r="U888" s="21" t="e">
        <f t="shared" si="70"/>
        <v>#REF!</v>
      </c>
      <c r="V888" s="12" t="s">
        <v>13</v>
      </c>
      <c r="X888" s="22"/>
      <c r="Y888" s="22"/>
    </row>
    <row r="889" spans="1:25" s="20" customFormat="1" ht="30" x14ac:dyDescent="0.25">
      <c r="A889" s="13"/>
      <c r="B889" s="27" t="s">
        <v>903</v>
      </c>
      <c r="C889" s="40" t="s">
        <v>4</v>
      </c>
      <c r="D889" s="58" t="s">
        <v>1274</v>
      </c>
      <c r="E889" s="12"/>
      <c r="F889" s="52"/>
      <c r="G889" s="11"/>
      <c r="H889" s="4"/>
      <c r="I889" s="4"/>
      <c r="J889" s="11">
        <f>16.8/1.18</f>
        <v>14.237288135593221</v>
      </c>
      <c r="K889" s="4"/>
      <c r="L889" s="4"/>
      <c r="M889" s="4"/>
      <c r="N889" s="4"/>
      <c r="O889" s="4"/>
      <c r="P889" s="4"/>
      <c r="Q889" s="11" t="e">
        <f>MIN(J889,I889,H889,G889,F889,E889,#REF!,L889)</f>
        <v>#REF!</v>
      </c>
      <c r="R889" s="11"/>
      <c r="S889" s="11"/>
      <c r="T889" s="23" t="e">
        <f t="shared" si="74"/>
        <v>#REF!</v>
      </c>
      <c r="U889" s="21" t="e">
        <f t="shared" si="70"/>
        <v>#REF!</v>
      </c>
      <c r="V889" s="12" t="s">
        <v>13</v>
      </c>
      <c r="X889" s="22"/>
      <c r="Y889" s="22"/>
    </row>
    <row r="890" spans="1:25" s="20" customFormat="1" ht="30" x14ac:dyDescent="0.25">
      <c r="A890" s="13"/>
      <c r="B890" s="28" t="s">
        <v>1247</v>
      </c>
      <c r="C890" s="40" t="s">
        <v>4</v>
      </c>
      <c r="D890" s="58" t="s">
        <v>1274</v>
      </c>
      <c r="E890" s="12"/>
      <c r="F890" s="52"/>
      <c r="G890" s="11"/>
      <c r="H890" s="4"/>
      <c r="I890" s="4"/>
      <c r="J890" s="11">
        <f>23.53/1.18</f>
        <v>19.940677966101696</v>
      </c>
      <c r="K890" s="4"/>
      <c r="L890" s="4"/>
      <c r="M890" s="4"/>
      <c r="N890" s="4"/>
      <c r="O890" s="4"/>
      <c r="P890" s="4"/>
      <c r="Q890" s="11" t="e">
        <f>MIN(J890,I890,H890,G890,F890,E890,#REF!,L890)</f>
        <v>#REF!</v>
      </c>
      <c r="R890" s="11"/>
      <c r="S890" s="11"/>
      <c r="T890" s="23" t="e">
        <f t="shared" si="74"/>
        <v>#REF!</v>
      </c>
      <c r="U890" s="21" t="e">
        <f t="shared" si="70"/>
        <v>#REF!</v>
      </c>
      <c r="V890" s="12" t="s">
        <v>13</v>
      </c>
      <c r="X890" s="22"/>
      <c r="Y890" s="22"/>
    </row>
    <row r="891" spans="1:25" s="20" customFormat="1" ht="30" x14ac:dyDescent="0.25">
      <c r="A891" s="13"/>
      <c r="B891" s="27" t="s">
        <v>904</v>
      </c>
      <c r="C891" s="40" t="s">
        <v>4</v>
      </c>
      <c r="D891" s="58" t="s">
        <v>1274</v>
      </c>
      <c r="E891" s="12"/>
      <c r="F891" s="52"/>
      <c r="G891" s="11"/>
      <c r="H891" s="4"/>
      <c r="I891" s="4"/>
      <c r="J891" s="11">
        <f>26.89/1.18</f>
        <v>22.788135593220339</v>
      </c>
      <c r="K891" s="4"/>
      <c r="L891" s="4"/>
      <c r="M891" s="4"/>
      <c r="N891" s="4"/>
      <c r="O891" s="4"/>
      <c r="P891" s="4"/>
      <c r="Q891" s="11" t="e">
        <f>MIN(J891,I891,H891,G891,F891,E891,#REF!,L891)</f>
        <v>#REF!</v>
      </c>
      <c r="R891" s="11"/>
      <c r="S891" s="11"/>
      <c r="T891" s="23" t="e">
        <f t="shared" si="74"/>
        <v>#REF!</v>
      </c>
      <c r="U891" s="21" t="e">
        <f t="shared" si="70"/>
        <v>#REF!</v>
      </c>
      <c r="V891" s="12" t="s">
        <v>13</v>
      </c>
      <c r="X891" s="22"/>
      <c r="Y891" s="22"/>
    </row>
    <row r="892" spans="1:25" s="20" customFormat="1" ht="30" x14ac:dyDescent="0.25">
      <c r="A892" s="13"/>
      <c r="B892" s="27" t="s">
        <v>905</v>
      </c>
      <c r="C892" s="40" t="s">
        <v>4</v>
      </c>
      <c r="D892" s="58" t="s">
        <v>1274</v>
      </c>
      <c r="E892" s="12"/>
      <c r="F892" s="52"/>
      <c r="G892" s="11"/>
      <c r="H892" s="4"/>
      <c r="I892" s="4"/>
      <c r="J892" s="11">
        <f>42.58/1.18</f>
        <v>36.084745762711862</v>
      </c>
      <c r="K892" s="4"/>
      <c r="L892" s="4"/>
      <c r="M892" s="4"/>
      <c r="N892" s="4"/>
      <c r="O892" s="4"/>
      <c r="P892" s="4"/>
      <c r="Q892" s="11" t="e">
        <f>MIN(J892,I892,H892,G892,F892,E892,#REF!,L892)</f>
        <v>#REF!</v>
      </c>
      <c r="R892" s="11"/>
      <c r="S892" s="11"/>
      <c r="T892" s="23" t="e">
        <f t="shared" si="74"/>
        <v>#REF!</v>
      </c>
      <c r="U892" s="21" t="e">
        <f t="shared" si="70"/>
        <v>#REF!</v>
      </c>
      <c r="V892" s="12" t="s">
        <v>13</v>
      </c>
      <c r="X892" s="22"/>
      <c r="Y892" s="22"/>
    </row>
    <row r="893" spans="1:25" s="20" customFormat="1" ht="30" x14ac:dyDescent="0.25">
      <c r="A893" s="13"/>
      <c r="B893" s="10" t="s">
        <v>1245</v>
      </c>
      <c r="C893" s="40" t="s">
        <v>4</v>
      </c>
      <c r="D893" s="58" t="s">
        <v>1274</v>
      </c>
      <c r="E893" s="12"/>
      <c r="F893" s="52"/>
      <c r="G893" s="11"/>
      <c r="H893" s="4"/>
      <c r="I893" s="4"/>
      <c r="J893" s="11">
        <f>48.17/1.18</f>
        <v>40.822033898305087</v>
      </c>
      <c r="K893" s="4"/>
      <c r="L893" s="4"/>
      <c r="M893" s="4"/>
      <c r="N893" s="4"/>
      <c r="O893" s="4"/>
      <c r="P893" s="4"/>
      <c r="Q893" s="11" t="e">
        <f>MIN(J893,I893,H893,G893,F893,E893,#REF!,L893)</f>
        <v>#REF!</v>
      </c>
      <c r="R893" s="11"/>
      <c r="S893" s="11"/>
      <c r="T893" s="23" t="e">
        <f t="shared" si="74"/>
        <v>#REF!</v>
      </c>
      <c r="U893" s="21"/>
      <c r="V893" s="12" t="s">
        <v>13</v>
      </c>
      <c r="X893" s="22"/>
      <c r="Y893" s="22"/>
    </row>
    <row r="894" spans="1:25" s="20" customFormat="1" ht="30" x14ac:dyDescent="0.25">
      <c r="A894" s="13"/>
      <c r="B894" s="27" t="s">
        <v>906</v>
      </c>
      <c r="C894" s="40" t="s">
        <v>4</v>
      </c>
      <c r="D894" s="58" t="s">
        <v>1274</v>
      </c>
      <c r="E894" s="12"/>
      <c r="F894" s="52"/>
      <c r="G894" s="11"/>
      <c r="H894" s="4"/>
      <c r="I894" s="4"/>
      <c r="J894" s="11">
        <f>69.47/1.18</f>
        <v>58.872881355932208</v>
      </c>
      <c r="K894" s="4"/>
      <c r="L894" s="4"/>
      <c r="M894" s="4"/>
      <c r="N894" s="4"/>
      <c r="O894" s="4"/>
      <c r="P894" s="4"/>
      <c r="Q894" s="11" t="e">
        <f>MIN(J894,I894,H894,G894,F894,E894,#REF!,L894)</f>
        <v>#REF!</v>
      </c>
      <c r="R894" s="11"/>
      <c r="S894" s="11"/>
      <c r="T894" s="23" t="e">
        <f t="shared" si="74"/>
        <v>#REF!</v>
      </c>
      <c r="U894" s="21" t="e">
        <f t="shared" ref="U894:U896" si="75">(T894-Q894)/Q894</f>
        <v>#REF!</v>
      </c>
      <c r="V894" s="12" t="s">
        <v>13</v>
      </c>
      <c r="X894" s="22"/>
      <c r="Y894" s="22"/>
    </row>
    <row r="895" spans="1:25" s="20" customFormat="1" ht="30" x14ac:dyDescent="0.25">
      <c r="A895" s="13"/>
      <c r="B895" s="28" t="s">
        <v>1248</v>
      </c>
      <c r="C895" s="40" t="s">
        <v>4</v>
      </c>
      <c r="D895" s="58" t="s">
        <v>1274</v>
      </c>
      <c r="E895" s="12"/>
      <c r="F895" s="52"/>
      <c r="G895" s="11"/>
      <c r="H895" s="4"/>
      <c r="I895" s="4"/>
      <c r="J895" s="11">
        <f>81.8/1.18</f>
        <v>69.322033898305079</v>
      </c>
      <c r="K895" s="4"/>
      <c r="L895" s="4"/>
      <c r="M895" s="4"/>
      <c r="N895" s="4"/>
      <c r="O895" s="4"/>
      <c r="P895" s="4"/>
      <c r="Q895" s="11" t="e">
        <f>MIN(J895,I895,H895,G895,F895,E895,#REF!,L895)</f>
        <v>#REF!</v>
      </c>
      <c r="R895" s="11"/>
      <c r="S895" s="11"/>
      <c r="T895" s="23" t="e">
        <f t="shared" si="74"/>
        <v>#REF!</v>
      </c>
      <c r="U895" s="21" t="e">
        <f t="shared" si="75"/>
        <v>#REF!</v>
      </c>
      <c r="V895" s="12" t="s">
        <v>13</v>
      </c>
      <c r="X895" s="22"/>
      <c r="Y895" s="22"/>
    </row>
    <row r="896" spans="1:25" s="20" customFormat="1" ht="30" x14ac:dyDescent="0.25">
      <c r="A896" s="13"/>
      <c r="B896" s="27" t="s">
        <v>907</v>
      </c>
      <c r="C896" s="40" t="s">
        <v>4</v>
      </c>
      <c r="D896" s="58" t="s">
        <v>1274</v>
      </c>
      <c r="E896" s="12"/>
      <c r="F896" s="52"/>
      <c r="G896" s="11"/>
      <c r="H896" s="4"/>
      <c r="I896" s="4"/>
      <c r="J896" s="11">
        <f>105.33/1.18</f>
        <v>89.262711864406782</v>
      </c>
      <c r="K896" s="4"/>
      <c r="L896" s="4"/>
      <c r="M896" s="4"/>
      <c r="N896" s="4"/>
      <c r="O896" s="4"/>
      <c r="P896" s="4"/>
      <c r="Q896" s="11" t="e">
        <f>MIN(J896,I896,H896,G896,F896,E896,#REF!,L896)</f>
        <v>#REF!</v>
      </c>
      <c r="R896" s="11"/>
      <c r="S896" s="11"/>
      <c r="T896" s="23" t="e">
        <f t="shared" si="74"/>
        <v>#REF!</v>
      </c>
      <c r="U896" s="21" t="e">
        <f t="shared" si="75"/>
        <v>#REF!</v>
      </c>
      <c r="V896" s="12" t="s">
        <v>13</v>
      </c>
      <c r="X896" s="22"/>
      <c r="Y896" s="22"/>
    </row>
    <row r="897" spans="1:25" s="20" customFormat="1" x14ac:dyDescent="0.25">
      <c r="A897" s="32" t="s">
        <v>64</v>
      </c>
      <c r="B897" s="33" t="s">
        <v>485</v>
      </c>
      <c r="C897" s="36"/>
      <c r="D897" s="58"/>
      <c r="E897" s="12"/>
      <c r="F897" s="48"/>
      <c r="G897" s="11"/>
      <c r="H897" s="4"/>
      <c r="I897" s="4"/>
      <c r="J897" s="11"/>
      <c r="K897" s="4"/>
      <c r="L897" s="4"/>
      <c r="M897" s="4"/>
      <c r="N897" s="4"/>
      <c r="O897" s="4"/>
      <c r="P897" s="4"/>
      <c r="Q897" s="11" t="e">
        <f>MIN(J897,I897,H897,G897,F897,E897,#REF!,L897)</f>
        <v>#REF!</v>
      </c>
      <c r="R897" s="11" t="e">
        <f>Q897-#REF!</f>
        <v>#REF!</v>
      </c>
      <c r="S897" s="11" t="e">
        <f t="shared" si="71"/>
        <v>#REF!</v>
      </c>
      <c r="T897" s="4"/>
      <c r="U897" s="21" t="e">
        <f t="shared" si="70"/>
        <v>#REF!</v>
      </c>
      <c r="V897" s="12" t="e">
        <f>T897-#REF!</f>
        <v>#REF!</v>
      </c>
      <c r="X897" s="22" t="e">
        <f t="shared" si="69"/>
        <v>#DIV/0!</v>
      </c>
      <c r="Y897" s="22" t="e">
        <f>X897-#REF!</f>
        <v>#DIV/0!</v>
      </c>
    </row>
    <row r="898" spans="1:25" s="20" customFormat="1" ht="30" x14ac:dyDescent="0.25">
      <c r="A898" s="13"/>
      <c r="B898" s="10" t="s">
        <v>486</v>
      </c>
      <c r="C898" s="36" t="s">
        <v>15</v>
      </c>
      <c r="D898" s="58" t="s">
        <v>1274</v>
      </c>
      <c r="E898" s="12"/>
      <c r="F898" s="48"/>
      <c r="G898" s="11"/>
      <c r="H898" s="4"/>
      <c r="I898" s="4"/>
      <c r="J898" s="11"/>
      <c r="K898" s="4"/>
      <c r="L898" s="4"/>
      <c r="M898" s="4"/>
      <c r="N898" s="4"/>
      <c r="O898" s="4"/>
      <c r="P898" s="4"/>
      <c r="Q898" s="11" t="e">
        <f>MIN(J898,I898,H898,G898,F898,E898,#REF!,L898)</f>
        <v>#REF!</v>
      </c>
      <c r="R898" s="11" t="e">
        <f>Q898-#REF!</f>
        <v>#REF!</v>
      </c>
      <c r="S898" s="11" t="e">
        <f t="shared" si="71"/>
        <v>#REF!</v>
      </c>
      <c r="T898" s="23" t="e">
        <f>Q898</f>
        <v>#REF!</v>
      </c>
      <c r="U898" s="21" t="e">
        <f t="shared" si="70"/>
        <v>#REF!</v>
      </c>
      <c r="V898" s="12" t="s">
        <v>6</v>
      </c>
      <c r="W898" s="20">
        <f>COUNT(L898,M898,N898,F898,J898,I898,H898,G898,#REF!,E898,#REF!)</f>
        <v>0</v>
      </c>
      <c r="X898" s="22" t="e">
        <f t="shared" si="69"/>
        <v>#DIV/0!</v>
      </c>
      <c r="Y898" s="22" t="e">
        <f>X898-#REF!</f>
        <v>#DIV/0!</v>
      </c>
    </row>
    <row r="899" spans="1:25" s="20" customFormat="1" ht="30" x14ac:dyDescent="0.25">
      <c r="A899" s="13"/>
      <c r="B899" s="10" t="s">
        <v>487</v>
      </c>
      <c r="C899" s="36" t="s">
        <v>4</v>
      </c>
      <c r="D899" s="58" t="s">
        <v>1274</v>
      </c>
      <c r="E899" s="12"/>
      <c r="F899" s="48"/>
      <c r="G899" s="11">
        <v>693</v>
      </c>
      <c r="H899" s="4"/>
      <c r="I899" s="4"/>
      <c r="J899" s="11">
        <v>642.12711864406788</v>
      </c>
      <c r="K899" s="4"/>
      <c r="L899" s="4"/>
      <c r="M899" s="4"/>
      <c r="N899" s="4"/>
      <c r="O899" s="4"/>
      <c r="P899" s="4"/>
      <c r="Q899" s="11" t="e">
        <f>MIN(J899,I899,H899,G899,F899,E899,#REF!,L899)</f>
        <v>#REF!</v>
      </c>
      <c r="R899" s="11" t="e">
        <f>Q899-#REF!</f>
        <v>#REF!</v>
      </c>
      <c r="S899" s="11" t="e">
        <f t="shared" si="71"/>
        <v>#REF!</v>
      </c>
      <c r="T899" s="4">
        <v>667.56</v>
      </c>
      <c r="U899" s="21" t="e">
        <f t="shared" si="70"/>
        <v>#REF!</v>
      </c>
      <c r="V899" s="12" t="s">
        <v>10</v>
      </c>
      <c r="W899" s="20">
        <f>COUNT(L899,M899,N899,F899,J899,I899,H899,G899,#REF!,E899,#REF!)</f>
        <v>2</v>
      </c>
      <c r="X899" s="22">
        <f t="shared" si="69"/>
        <v>667.56355932203394</v>
      </c>
      <c r="Y899" s="22" t="e">
        <f>X899-#REF!</f>
        <v>#REF!</v>
      </c>
    </row>
    <row r="900" spans="1:25" s="20" customFormat="1" ht="30" x14ac:dyDescent="0.25">
      <c r="A900" s="13"/>
      <c r="B900" s="10" t="s">
        <v>488</v>
      </c>
      <c r="C900" s="36" t="s">
        <v>4</v>
      </c>
      <c r="D900" s="58" t="s">
        <v>1274</v>
      </c>
      <c r="E900" s="12"/>
      <c r="F900" s="48"/>
      <c r="G900" s="11">
        <v>3045</v>
      </c>
      <c r="H900" s="4"/>
      <c r="I900" s="4"/>
      <c r="J900" s="11">
        <v>4042.2966101694915</v>
      </c>
      <c r="K900" s="4"/>
      <c r="L900" s="4"/>
      <c r="M900" s="4"/>
      <c r="N900" s="4"/>
      <c r="O900" s="4"/>
      <c r="P900" s="4"/>
      <c r="Q900" s="11" t="e">
        <f>MIN(J900,I900,H900,G900,F900,E900,#REF!,L900)</f>
        <v>#REF!</v>
      </c>
      <c r="R900" s="11" t="e">
        <f>Q900-#REF!</f>
        <v>#REF!</v>
      </c>
      <c r="S900" s="11" t="e">
        <f t="shared" si="71"/>
        <v>#REF!</v>
      </c>
      <c r="T900" s="11" t="e">
        <f>Q900</f>
        <v>#REF!</v>
      </c>
      <c r="U900" s="21" t="e">
        <f t="shared" si="70"/>
        <v>#REF!</v>
      </c>
      <c r="V900" s="12" t="s">
        <v>6</v>
      </c>
      <c r="W900" s="20">
        <f>COUNT(L900,M900,N900,F900,J900,I900,H900,G900,#REF!,E900,#REF!)</f>
        <v>2</v>
      </c>
      <c r="X900" s="22">
        <f t="shared" si="69"/>
        <v>3543.6483050847455</v>
      </c>
      <c r="Y900" s="22" t="e">
        <f>X900-#REF!</f>
        <v>#REF!</v>
      </c>
    </row>
    <row r="901" spans="1:25" s="20" customFormat="1" ht="30" x14ac:dyDescent="0.25">
      <c r="A901" s="13"/>
      <c r="B901" s="10" t="s">
        <v>489</v>
      </c>
      <c r="C901" s="36" t="s">
        <v>1259</v>
      </c>
      <c r="D901" s="58" t="s">
        <v>1274</v>
      </c>
      <c r="E901" s="12"/>
      <c r="F901" s="48"/>
      <c r="G901" s="11"/>
      <c r="H901" s="4"/>
      <c r="I901" s="4"/>
      <c r="J901" s="11"/>
      <c r="K901" s="4"/>
      <c r="L901" s="4"/>
      <c r="M901" s="4"/>
      <c r="N901" s="4"/>
      <c r="O901" s="4"/>
      <c r="P901" s="4"/>
      <c r="Q901" s="11" t="e">
        <f>MIN(J901,I901,H901,G901,F901,E901,#REF!,L901)</f>
        <v>#REF!</v>
      </c>
      <c r="R901" s="11" t="e">
        <f>Q901-#REF!</f>
        <v>#REF!</v>
      </c>
      <c r="S901" s="11" t="e">
        <f t="shared" si="71"/>
        <v>#REF!</v>
      </c>
      <c r="T901" s="23" t="e">
        <f>Q901</f>
        <v>#REF!</v>
      </c>
      <c r="U901" s="21" t="e">
        <f t="shared" si="70"/>
        <v>#REF!</v>
      </c>
      <c r="V901" s="12" t="s">
        <v>6</v>
      </c>
      <c r="W901" s="20">
        <f>COUNT(L901,M901,N901,F901,J901,I901,H901,G901,#REF!,E901,#REF!)</f>
        <v>0</v>
      </c>
      <c r="X901" s="22" t="e">
        <f t="shared" si="69"/>
        <v>#DIV/0!</v>
      </c>
      <c r="Y901" s="22" t="e">
        <f>X901-#REF!</f>
        <v>#DIV/0!</v>
      </c>
    </row>
    <row r="902" spans="1:25" s="20" customFormat="1" ht="30" x14ac:dyDescent="0.25">
      <c r="A902" s="13"/>
      <c r="B902" s="10" t="s">
        <v>490</v>
      </c>
      <c r="C902" s="36" t="s">
        <v>12</v>
      </c>
      <c r="D902" s="58" t="s">
        <v>1274</v>
      </c>
      <c r="E902" s="12"/>
      <c r="F902" s="48"/>
      <c r="G902" s="11">
        <v>8537</v>
      </c>
      <c r="H902" s="4"/>
      <c r="I902" s="4"/>
      <c r="J902" s="11"/>
      <c r="K902" s="4"/>
      <c r="L902" s="4"/>
      <c r="M902" s="4"/>
      <c r="N902" s="4"/>
      <c r="O902" s="4"/>
      <c r="P902" s="4"/>
      <c r="Q902" s="11" t="e">
        <f>MIN(J902,I902,H902,G902,F902,E902,#REF!,L902)</f>
        <v>#REF!</v>
      </c>
      <c r="R902" s="11" t="e">
        <f>Q902-#REF!</f>
        <v>#REF!</v>
      </c>
      <c r="S902" s="11" t="e">
        <f t="shared" si="71"/>
        <v>#REF!</v>
      </c>
      <c r="T902" s="23" t="e">
        <f>Q902</f>
        <v>#REF!</v>
      </c>
      <c r="U902" s="21" t="e">
        <f t="shared" si="70"/>
        <v>#REF!</v>
      </c>
      <c r="V902" s="12" t="s">
        <v>6</v>
      </c>
      <c r="W902" s="20">
        <f>COUNT(L902,M902,N902,F902,J902,I902,H902,G902,#REF!,E902,#REF!)</f>
        <v>1</v>
      </c>
      <c r="X902" s="22">
        <f t="shared" si="69"/>
        <v>8537</v>
      </c>
      <c r="Y902" s="22" t="e">
        <f>X902-#REF!</f>
        <v>#REF!</v>
      </c>
    </row>
    <row r="903" spans="1:25" s="20" customFormat="1" ht="30" x14ac:dyDescent="0.25">
      <c r="A903" s="13"/>
      <c r="B903" s="10" t="s">
        <v>491</v>
      </c>
      <c r="C903" s="36" t="s">
        <v>12</v>
      </c>
      <c r="D903" s="58" t="s">
        <v>1274</v>
      </c>
      <c r="E903" s="12"/>
      <c r="F903" s="48"/>
      <c r="G903" s="11"/>
      <c r="H903" s="4"/>
      <c r="I903" s="4"/>
      <c r="J903" s="11"/>
      <c r="K903" s="4"/>
      <c r="L903" s="4"/>
      <c r="M903" s="4"/>
      <c r="N903" s="4"/>
      <c r="O903" s="4"/>
      <c r="P903" s="4"/>
      <c r="Q903" s="11" t="e">
        <f>MIN(J903,I903,H903,G903,F903,E903,#REF!,L903)</f>
        <v>#REF!</v>
      </c>
      <c r="R903" s="11" t="e">
        <f>Q903-#REF!</f>
        <v>#REF!</v>
      </c>
      <c r="S903" s="11" t="e">
        <f t="shared" si="71"/>
        <v>#REF!</v>
      </c>
      <c r="T903" s="23" t="e">
        <f>Q903</f>
        <v>#REF!</v>
      </c>
      <c r="U903" s="21" t="e">
        <f t="shared" si="70"/>
        <v>#REF!</v>
      </c>
      <c r="V903" s="12" t="s">
        <v>6</v>
      </c>
      <c r="W903" s="20">
        <f>COUNT(L903,M903,N903,F903,J903,I903,H903,G903,#REF!,E903,#REF!)</f>
        <v>0</v>
      </c>
      <c r="X903" s="22" t="e">
        <f t="shared" si="69"/>
        <v>#DIV/0!</v>
      </c>
      <c r="Y903" s="22" t="e">
        <f>X903-#REF!</f>
        <v>#DIV/0!</v>
      </c>
    </row>
    <row r="904" spans="1:25" s="20" customFormat="1" ht="30" x14ac:dyDescent="0.25">
      <c r="A904" s="13"/>
      <c r="B904" s="10" t="s">
        <v>492</v>
      </c>
      <c r="C904" s="43" t="s">
        <v>4</v>
      </c>
      <c r="D904" s="58" t="s">
        <v>1274</v>
      </c>
      <c r="E904" s="12"/>
      <c r="F904" s="53"/>
      <c r="G904" s="11"/>
      <c r="H904" s="23">
        <v>144745.7627118644</v>
      </c>
      <c r="I904" s="4"/>
      <c r="J904" s="11"/>
      <c r="K904" s="4"/>
      <c r="L904" s="4"/>
      <c r="M904" s="4"/>
      <c r="N904" s="4"/>
      <c r="O904" s="4"/>
      <c r="P904" s="4"/>
      <c r="Q904" s="11" t="e">
        <f>MIN(J904,I904,H904,G904,F904,E904,#REF!,L904)</f>
        <v>#REF!</v>
      </c>
      <c r="R904" s="11" t="e">
        <f>Q904-#REF!</f>
        <v>#REF!</v>
      </c>
      <c r="S904" s="11" t="e">
        <f t="shared" si="71"/>
        <v>#REF!</v>
      </c>
      <c r="T904" s="11" t="e">
        <f>Q904</f>
        <v>#REF!</v>
      </c>
      <c r="U904" s="21" t="e">
        <f t="shared" si="70"/>
        <v>#REF!</v>
      </c>
      <c r="V904" s="12" t="s">
        <v>25</v>
      </c>
      <c r="W904" s="20">
        <f>COUNT(L904,M904,N904,F904,J904,I904,H904,G904,#REF!,E904,#REF!)</f>
        <v>1</v>
      </c>
      <c r="X904" s="22">
        <f t="shared" si="69"/>
        <v>144745.7627118644</v>
      </c>
      <c r="Y904" s="22" t="e">
        <f>X904-#REF!</f>
        <v>#REF!</v>
      </c>
    </row>
    <row r="905" spans="1:25" s="20" customFormat="1" ht="45" x14ac:dyDescent="0.25">
      <c r="A905" s="13"/>
      <c r="B905" s="10" t="s">
        <v>493</v>
      </c>
      <c r="C905" s="36" t="s">
        <v>12</v>
      </c>
      <c r="D905" s="58" t="s">
        <v>1274</v>
      </c>
      <c r="E905" s="12"/>
      <c r="F905" s="48"/>
      <c r="G905" s="11"/>
      <c r="H905" s="4"/>
      <c r="I905" s="4"/>
      <c r="J905" s="11"/>
      <c r="K905" s="4"/>
      <c r="L905" s="4"/>
      <c r="M905" s="4"/>
      <c r="N905" s="4"/>
      <c r="O905" s="4"/>
      <c r="P905" s="4"/>
      <c r="Q905" s="11" t="e">
        <f>MIN(J905,I905,H905,G905,F905,E905,#REF!,L905)</f>
        <v>#REF!</v>
      </c>
      <c r="R905" s="11" t="e">
        <f>Q905-#REF!</f>
        <v>#REF!</v>
      </c>
      <c r="S905" s="11" t="e">
        <f t="shared" si="71"/>
        <v>#REF!</v>
      </c>
      <c r="T905" s="4">
        <f>E905</f>
        <v>0</v>
      </c>
      <c r="U905" s="21" t="e">
        <f t="shared" si="70"/>
        <v>#REF!</v>
      </c>
      <c r="V905" s="13" t="s">
        <v>5</v>
      </c>
      <c r="W905" s="20">
        <f>COUNT(L905,M905,N905,F905,J905,I905,H905,G905,#REF!,E905,#REF!)</f>
        <v>0</v>
      </c>
      <c r="X905" s="22" t="e">
        <f t="shared" si="69"/>
        <v>#DIV/0!</v>
      </c>
      <c r="Y905" s="22" t="e">
        <f>X905-#REF!</f>
        <v>#DIV/0!</v>
      </c>
    </row>
    <row r="906" spans="1:25" s="20" customFormat="1" ht="30" x14ac:dyDescent="0.25">
      <c r="A906" s="13"/>
      <c r="B906" s="10" t="s">
        <v>494</v>
      </c>
      <c r="C906" s="36" t="s">
        <v>4</v>
      </c>
      <c r="D906" s="58" t="s">
        <v>1274</v>
      </c>
      <c r="E906" s="12"/>
      <c r="F906" s="48">
        <v>4.5762711864406782</v>
      </c>
      <c r="G906" s="11"/>
      <c r="H906" s="11"/>
      <c r="I906" s="15">
        <v>4.4830508474576272</v>
      </c>
      <c r="J906" s="11">
        <v>4.4830508474576272</v>
      </c>
      <c r="K906" s="4"/>
      <c r="L906" s="4"/>
      <c r="M906" s="4"/>
      <c r="N906" s="4"/>
      <c r="O906" s="4"/>
      <c r="P906" s="4"/>
      <c r="Q906" s="11" t="e">
        <f>MIN(J906,I906,H906,G906,F906,E906,#REF!,L906)</f>
        <v>#REF!</v>
      </c>
      <c r="R906" s="11" t="e">
        <f>Q906-#REF!</f>
        <v>#REF!</v>
      </c>
      <c r="S906" s="11" t="e">
        <f t="shared" si="71"/>
        <v>#REF!</v>
      </c>
      <c r="T906" s="4">
        <v>4.4800000000000004</v>
      </c>
      <c r="U906" s="21" t="e">
        <f t="shared" si="70"/>
        <v>#REF!</v>
      </c>
      <c r="V906" s="12" t="s">
        <v>13</v>
      </c>
      <c r="W906" s="20">
        <f>COUNT(L906,M906,N906,F906,J906,I906,H906,G906,#REF!,E906,#REF!)</f>
        <v>3</v>
      </c>
      <c r="X906" s="22">
        <f t="shared" si="69"/>
        <v>4.5141242937853105</v>
      </c>
      <c r="Y906" s="22" t="e">
        <f>X906-#REF!</f>
        <v>#REF!</v>
      </c>
    </row>
    <row r="907" spans="1:25" s="20" customFormat="1" ht="30" x14ac:dyDescent="0.25">
      <c r="A907" s="13"/>
      <c r="B907" s="10" t="s">
        <v>495</v>
      </c>
      <c r="C907" s="36" t="s">
        <v>4</v>
      </c>
      <c r="D907" s="58" t="s">
        <v>1274</v>
      </c>
      <c r="E907" s="12"/>
      <c r="F907" s="48"/>
      <c r="G907" s="11"/>
      <c r="H907" s="4"/>
      <c r="I907" s="15">
        <v>2.4830508474576272</v>
      </c>
      <c r="J907" s="11"/>
      <c r="K907" s="4"/>
      <c r="L907" s="4"/>
      <c r="M907" s="4"/>
      <c r="N907" s="4"/>
      <c r="O907" s="4"/>
      <c r="P907" s="4"/>
      <c r="Q907" s="11" t="e">
        <f>MIN(J907,I907,H907,G907,F907,E907,#REF!,L907)</f>
        <v>#REF!</v>
      </c>
      <c r="R907" s="11" t="e">
        <f>Q907-#REF!</f>
        <v>#REF!</v>
      </c>
      <c r="S907" s="11" t="e">
        <f t="shared" si="71"/>
        <v>#REF!</v>
      </c>
      <c r="T907" s="23" t="e">
        <f>Q907</f>
        <v>#REF!</v>
      </c>
      <c r="U907" s="21" t="e">
        <f t="shared" si="70"/>
        <v>#REF!</v>
      </c>
      <c r="V907" s="12" t="s">
        <v>6</v>
      </c>
      <c r="W907" s="20">
        <f>COUNT(L907,M907,N907,F907,J907,I907,H907,G907,#REF!,E907,#REF!)</f>
        <v>1</v>
      </c>
      <c r="X907" s="22">
        <f t="shared" si="69"/>
        <v>2.4830508474576272</v>
      </c>
      <c r="Y907" s="22" t="e">
        <f>X907-#REF!</f>
        <v>#REF!</v>
      </c>
    </row>
    <row r="908" spans="1:25" s="20" customFormat="1" ht="30" x14ac:dyDescent="0.25">
      <c r="A908" s="13"/>
      <c r="B908" s="10" t="s">
        <v>496</v>
      </c>
      <c r="C908" s="36" t="s">
        <v>4</v>
      </c>
      <c r="D908" s="58" t="s">
        <v>1274</v>
      </c>
      <c r="E908" s="12"/>
      <c r="F908" s="48"/>
      <c r="G908" s="11"/>
      <c r="H908" s="4"/>
      <c r="I908" s="4"/>
      <c r="J908" s="11"/>
      <c r="K908" s="4"/>
      <c r="L908" s="4"/>
      <c r="M908" s="4"/>
      <c r="N908" s="4"/>
      <c r="O908" s="4"/>
      <c r="P908" s="4"/>
      <c r="Q908" s="11" t="e">
        <f>MIN(J908,I908,H908,G908,F908,E908,#REF!,L908)</f>
        <v>#REF!</v>
      </c>
      <c r="R908" s="11" t="e">
        <f>Q908-#REF!</f>
        <v>#REF!</v>
      </c>
      <c r="S908" s="11" t="e">
        <f t="shared" si="71"/>
        <v>#REF!</v>
      </c>
      <c r="T908" s="23" t="e">
        <f>Q908</f>
        <v>#REF!</v>
      </c>
      <c r="U908" s="21" t="e">
        <f t="shared" si="70"/>
        <v>#REF!</v>
      </c>
      <c r="V908" s="12" t="s">
        <v>6</v>
      </c>
      <c r="W908" s="20">
        <f>COUNT(L908,M908,N908,F908,J908,I908,H908,G908,#REF!,E908,#REF!)</f>
        <v>0</v>
      </c>
      <c r="X908" s="22" t="e">
        <f t="shared" si="69"/>
        <v>#DIV/0!</v>
      </c>
      <c r="Y908" s="22" t="e">
        <f>X908-#REF!</f>
        <v>#DIV/0!</v>
      </c>
    </row>
    <row r="909" spans="1:25" s="20" customFormat="1" ht="30" x14ac:dyDescent="0.25">
      <c r="A909" s="13"/>
      <c r="B909" s="10" t="s">
        <v>497</v>
      </c>
      <c r="C909" s="36" t="s">
        <v>44</v>
      </c>
      <c r="D909" s="58" t="s">
        <v>1274</v>
      </c>
      <c r="E909" s="12"/>
      <c r="F909" s="48"/>
      <c r="G909" s="11"/>
      <c r="H909" s="11">
        <v>41564.406779661018</v>
      </c>
      <c r="I909" s="4"/>
      <c r="J909" s="11"/>
      <c r="K909" s="4"/>
      <c r="L909" s="4"/>
      <c r="M909" s="4"/>
      <c r="N909" s="4"/>
      <c r="O909" s="4"/>
      <c r="P909" s="4"/>
      <c r="Q909" s="11" t="e">
        <f>MIN(J909,I909,H909,G909,F909,E909,#REF!,L909)</f>
        <v>#REF!</v>
      </c>
      <c r="R909" s="11" t="e">
        <f>Q909-#REF!</f>
        <v>#REF!</v>
      </c>
      <c r="S909" s="11" t="e">
        <f t="shared" si="71"/>
        <v>#REF!</v>
      </c>
      <c r="T909" s="4">
        <v>41564.410000000003</v>
      </c>
      <c r="U909" s="21" t="e">
        <f t="shared" si="70"/>
        <v>#REF!</v>
      </c>
      <c r="V909" s="12" t="s">
        <v>25</v>
      </c>
      <c r="W909" s="20">
        <f>COUNT(L909,M909,N909,F909,J909,I909,H909,G909,#REF!,E909,#REF!)</f>
        <v>1</v>
      </c>
      <c r="X909" s="22">
        <f t="shared" ref="X909:X973" si="76">AVERAGE(N909,M909,L909,K909,J909,I909,H909,G909,F909)</f>
        <v>41564.406779661018</v>
      </c>
      <c r="Y909" s="22" t="e">
        <f>X909-#REF!</f>
        <v>#REF!</v>
      </c>
    </row>
    <row r="910" spans="1:25" s="20" customFormat="1" ht="30" x14ac:dyDescent="0.25">
      <c r="A910" s="13"/>
      <c r="B910" s="10" t="s">
        <v>498</v>
      </c>
      <c r="C910" s="36" t="s">
        <v>1259</v>
      </c>
      <c r="D910" s="58" t="s">
        <v>1274</v>
      </c>
      <c r="E910" s="12"/>
      <c r="F910" s="48"/>
      <c r="G910" s="11"/>
      <c r="H910" s="4"/>
      <c r="I910" s="4"/>
      <c r="J910" s="11"/>
      <c r="K910" s="4"/>
      <c r="L910" s="4"/>
      <c r="M910" s="4"/>
      <c r="N910" s="4"/>
      <c r="O910" s="4"/>
      <c r="P910" s="4"/>
      <c r="Q910" s="11" t="e">
        <f>MIN(J910,I910,H910,G910,F910,E910,#REF!,L910)</f>
        <v>#REF!</v>
      </c>
      <c r="R910" s="11" t="e">
        <f>Q910-#REF!</f>
        <v>#REF!</v>
      </c>
      <c r="S910" s="11" t="e">
        <f t="shared" si="71"/>
        <v>#REF!</v>
      </c>
      <c r="T910" s="23" t="e">
        <f>Q910</f>
        <v>#REF!</v>
      </c>
      <c r="U910" s="21" t="e">
        <f t="shared" si="70"/>
        <v>#REF!</v>
      </c>
      <c r="V910" s="12" t="s">
        <v>6</v>
      </c>
      <c r="W910" s="20">
        <f>COUNT(L910,M910,N910,F910,J910,I910,H910,G910,#REF!,E910,#REF!)</f>
        <v>0</v>
      </c>
      <c r="X910" s="22" t="e">
        <f t="shared" si="76"/>
        <v>#DIV/0!</v>
      </c>
      <c r="Y910" s="22" t="e">
        <f>X910-#REF!</f>
        <v>#DIV/0!</v>
      </c>
    </row>
    <row r="911" spans="1:25" s="20" customFormat="1" ht="30" x14ac:dyDescent="0.25">
      <c r="A911" s="13"/>
      <c r="B911" s="10" t="s">
        <v>499</v>
      </c>
      <c r="C911" s="36" t="s">
        <v>15</v>
      </c>
      <c r="D911" s="58" t="s">
        <v>1274</v>
      </c>
      <c r="E911" s="12"/>
      <c r="F911" s="48"/>
      <c r="G911" s="11">
        <v>256</v>
      </c>
      <c r="H911" s="11"/>
      <c r="I911" s="4"/>
      <c r="J911" s="11"/>
      <c r="K911" s="4"/>
      <c r="L911" s="4"/>
      <c r="M911" s="4"/>
      <c r="N911" s="4"/>
      <c r="O911" s="4"/>
      <c r="P911" s="4"/>
      <c r="Q911" s="11" t="e">
        <f>MIN(J911,I911,H911,G911,F911,E911,#REF!,L911)</f>
        <v>#REF!</v>
      </c>
      <c r="R911" s="11" t="e">
        <f>Q911-#REF!</f>
        <v>#REF!</v>
      </c>
      <c r="S911" s="11" t="e">
        <f t="shared" si="71"/>
        <v>#REF!</v>
      </c>
      <c r="T911" s="11" t="e">
        <f>Q911</f>
        <v>#REF!</v>
      </c>
      <c r="U911" s="21" t="e">
        <f t="shared" si="70"/>
        <v>#REF!</v>
      </c>
      <c r="V911" s="12" t="s">
        <v>6</v>
      </c>
      <c r="W911" s="20">
        <f>COUNT(L911,M911,N911,F911,J911,I911,H911,G911,#REF!,E911,#REF!)</f>
        <v>1</v>
      </c>
      <c r="X911" s="22">
        <f t="shared" si="76"/>
        <v>256</v>
      </c>
      <c r="Y911" s="22" t="e">
        <f>X911-#REF!</f>
        <v>#REF!</v>
      </c>
    </row>
    <row r="912" spans="1:25" s="20" customFormat="1" ht="30" x14ac:dyDescent="0.25">
      <c r="A912" s="13"/>
      <c r="B912" s="10" t="s">
        <v>500</v>
      </c>
      <c r="C912" s="36" t="s">
        <v>15</v>
      </c>
      <c r="D912" s="58" t="s">
        <v>1274</v>
      </c>
      <c r="E912" s="12"/>
      <c r="F912" s="48"/>
      <c r="G912" s="11">
        <v>52</v>
      </c>
      <c r="H912" s="23">
        <v>66.002542372881351</v>
      </c>
      <c r="I912" s="15">
        <v>54.731355932203392</v>
      </c>
      <c r="J912" s="11">
        <v>55.092372881355935</v>
      </c>
      <c r="K912" s="4"/>
      <c r="L912" s="4"/>
      <c r="M912" s="4"/>
      <c r="N912" s="4"/>
      <c r="O912" s="4"/>
      <c r="P912" s="4"/>
      <c r="Q912" s="11" t="e">
        <f>MIN(J912,I912,H912,G912,F912,E912,#REF!,L912)</f>
        <v>#REF!</v>
      </c>
      <c r="R912" s="11" t="e">
        <f>Q912-#REF!</f>
        <v>#REF!</v>
      </c>
      <c r="S912" s="11" t="e">
        <f t="shared" si="71"/>
        <v>#REF!</v>
      </c>
      <c r="T912" s="23" t="e">
        <f>Q912</f>
        <v>#REF!</v>
      </c>
      <c r="U912" s="21" t="e">
        <f t="shared" si="70"/>
        <v>#REF!</v>
      </c>
      <c r="V912" s="12" t="s">
        <v>6</v>
      </c>
      <c r="W912" s="20">
        <f>COUNT(L912,M912,N912,F912,J912,I912,H912,G912,#REF!,E912,#REF!)</f>
        <v>4</v>
      </c>
      <c r="X912" s="22">
        <f t="shared" si="76"/>
        <v>56.956567796610173</v>
      </c>
      <c r="Y912" s="22" t="e">
        <f>X912-#REF!</f>
        <v>#REF!</v>
      </c>
    </row>
    <row r="913" spans="1:26" s="20" customFormat="1" ht="30" x14ac:dyDescent="0.25">
      <c r="A913" s="13"/>
      <c r="B913" s="10" t="s">
        <v>501</v>
      </c>
      <c r="C913" s="36" t="s">
        <v>15</v>
      </c>
      <c r="D913" s="58" t="s">
        <v>1274</v>
      </c>
      <c r="E913" s="12"/>
      <c r="F913" s="48"/>
      <c r="G913" s="11"/>
      <c r="H913" s="11"/>
      <c r="I913" s="15">
        <v>727.44915254237287</v>
      </c>
      <c r="J913" s="11"/>
      <c r="K913" s="4"/>
      <c r="L913" s="4"/>
      <c r="M913" s="4"/>
      <c r="N913" s="4"/>
      <c r="O913" s="4"/>
      <c r="P913" s="4"/>
      <c r="Q913" s="11" t="e">
        <f>MIN(J913,I913,H913,G913,F913,E913,#REF!,L913)</f>
        <v>#REF!</v>
      </c>
      <c r="R913" s="11" t="e">
        <f>Q913-#REF!</f>
        <v>#REF!</v>
      </c>
      <c r="S913" s="11" t="e">
        <f t="shared" si="71"/>
        <v>#REF!</v>
      </c>
      <c r="T913" s="4">
        <v>790</v>
      </c>
      <c r="U913" s="21" t="e">
        <f t="shared" si="70"/>
        <v>#REF!</v>
      </c>
      <c r="V913" s="12" t="s">
        <v>831</v>
      </c>
      <c r="W913" s="20">
        <f>COUNT(L913,M913,N913,F913,J913,I913,H913,G913,#REF!,E913,#REF!)</f>
        <v>1</v>
      </c>
      <c r="X913" s="22">
        <f t="shared" si="76"/>
        <v>727.44915254237287</v>
      </c>
      <c r="Y913" s="22" t="e">
        <f>X913-#REF!</f>
        <v>#REF!</v>
      </c>
    </row>
    <row r="914" spans="1:26" s="20" customFormat="1" ht="30" x14ac:dyDescent="0.25">
      <c r="A914" s="13"/>
      <c r="B914" s="10" t="s">
        <v>502</v>
      </c>
      <c r="C914" s="36" t="s">
        <v>44</v>
      </c>
      <c r="D914" s="58" t="s">
        <v>1274</v>
      </c>
      <c r="E914" s="12"/>
      <c r="F914" s="48">
        <v>70338.983050847455</v>
      </c>
      <c r="G914" s="11"/>
      <c r="H914" s="11"/>
      <c r="I914" s="15">
        <v>72450</v>
      </c>
      <c r="J914" s="11">
        <v>61677.966101694918</v>
      </c>
      <c r="K914" s="4"/>
      <c r="L914" s="4"/>
      <c r="M914" s="4"/>
      <c r="N914" s="4"/>
      <c r="O914" s="4"/>
      <c r="P914" s="4"/>
      <c r="Q914" s="11" t="e">
        <f>MIN(J914,I914,H914,G914,F914,E914,#REF!,L914)</f>
        <v>#REF!</v>
      </c>
      <c r="R914" s="11" t="e">
        <f>Q914-#REF!</f>
        <v>#REF!</v>
      </c>
      <c r="S914" s="11" t="e">
        <f t="shared" si="71"/>
        <v>#REF!</v>
      </c>
      <c r="T914" s="4">
        <v>65866.740000000005</v>
      </c>
      <c r="U914" s="21" t="e">
        <f t="shared" si="70"/>
        <v>#REF!</v>
      </c>
      <c r="V914" s="12" t="s">
        <v>831</v>
      </c>
      <c r="W914" s="20">
        <f>COUNT(L914,M914,N914,F914,J914,I914,H914,G914,#REF!,E914,#REF!)</f>
        <v>3</v>
      </c>
      <c r="X914" s="22">
        <f t="shared" si="76"/>
        <v>68155.649717514127</v>
      </c>
      <c r="Y914" s="22" t="e">
        <f>X914-#REF!</f>
        <v>#REF!</v>
      </c>
      <c r="Z914" s="22"/>
    </row>
    <row r="915" spans="1:26" s="20" customFormat="1" ht="30" x14ac:dyDescent="0.25">
      <c r="A915" s="13"/>
      <c r="B915" s="10" t="s">
        <v>503</v>
      </c>
      <c r="C915" s="38" t="s">
        <v>44</v>
      </c>
      <c r="D915" s="58" t="s">
        <v>1274</v>
      </c>
      <c r="E915" s="12"/>
      <c r="F915" s="50"/>
      <c r="G915" s="11">
        <v>72000</v>
      </c>
      <c r="H915" s="11">
        <v>70338.983050847455</v>
      </c>
      <c r="I915" s="4"/>
      <c r="J915" s="11">
        <v>83923.728813559326</v>
      </c>
      <c r="K915" s="4"/>
      <c r="L915" s="4"/>
      <c r="M915" s="4"/>
      <c r="N915" s="4"/>
      <c r="O915" s="4"/>
      <c r="P915" s="4"/>
      <c r="Q915" s="11" t="e">
        <f>MIN(J915,I915,H915,G915,F915,E915,#REF!,L915)</f>
        <v>#REF!</v>
      </c>
      <c r="R915" s="11" t="e">
        <f>Q915-#REF!</f>
        <v>#REF!</v>
      </c>
      <c r="S915" s="11" t="e">
        <f t="shared" si="71"/>
        <v>#REF!</v>
      </c>
      <c r="T915" s="4">
        <v>75420.899999999994</v>
      </c>
      <c r="U915" s="21" t="e">
        <f t="shared" si="70"/>
        <v>#REF!</v>
      </c>
      <c r="V915" s="12" t="s">
        <v>10</v>
      </c>
      <c r="W915" s="20">
        <f>COUNT(L915,M915,N915,F915,J915,I915,H915,G915,#REF!,E915,#REF!)</f>
        <v>3</v>
      </c>
      <c r="X915" s="22">
        <f t="shared" si="76"/>
        <v>75420.903954802256</v>
      </c>
      <c r="Y915" s="22" t="e">
        <f>X915-#REF!</f>
        <v>#REF!</v>
      </c>
    </row>
    <row r="916" spans="1:26" s="20" customFormat="1" ht="30" x14ac:dyDescent="0.25">
      <c r="A916" s="13"/>
      <c r="B916" s="10" t="s">
        <v>504</v>
      </c>
      <c r="C916" s="36" t="s">
        <v>4</v>
      </c>
      <c r="D916" s="58" t="s">
        <v>1274</v>
      </c>
      <c r="E916" s="12"/>
      <c r="F916" s="48"/>
      <c r="G916" s="11">
        <v>96</v>
      </c>
      <c r="H916" s="11"/>
      <c r="I916" s="4"/>
      <c r="J916" s="11"/>
      <c r="K916" s="4"/>
      <c r="L916" s="4"/>
      <c r="M916" s="4"/>
      <c r="N916" s="4"/>
      <c r="O916" s="4"/>
      <c r="P916" s="4"/>
      <c r="Q916" s="11" t="e">
        <f>MIN(J916,I916,H916,G916,F916,E916,#REF!,L916)</f>
        <v>#REF!</v>
      </c>
      <c r="R916" s="11" t="e">
        <f>Q916-#REF!</f>
        <v>#REF!</v>
      </c>
      <c r="S916" s="11" t="e">
        <f t="shared" ref="S916:S992" si="77">R916=Q916</f>
        <v>#REF!</v>
      </c>
      <c r="T916" s="11" t="e">
        <f>Q916</f>
        <v>#REF!</v>
      </c>
      <c r="U916" s="21" t="e">
        <f t="shared" si="70"/>
        <v>#REF!</v>
      </c>
      <c r="V916" s="12" t="s">
        <v>6</v>
      </c>
      <c r="W916" s="20">
        <f>COUNT(L916,M916,N916,F916,J916,I916,H916,G916,#REF!,E916,#REF!)</f>
        <v>1</v>
      </c>
      <c r="X916" s="22">
        <f t="shared" si="76"/>
        <v>96</v>
      </c>
      <c r="Y916" s="22" t="e">
        <f>X916-#REF!</f>
        <v>#REF!</v>
      </c>
    </row>
    <row r="917" spans="1:26" s="20" customFormat="1" ht="30" x14ac:dyDescent="0.25">
      <c r="A917" s="13"/>
      <c r="B917" s="10" t="s">
        <v>505</v>
      </c>
      <c r="C917" s="36" t="s">
        <v>4</v>
      </c>
      <c r="D917" s="58" t="s">
        <v>1274</v>
      </c>
      <c r="E917" s="12"/>
      <c r="F917" s="48"/>
      <c r="G917" s="11">
        <v>128</v>
      </c>
      <c r="H917" s="4"/>
      <c r="I917" s="4"/>
      <c r="J917" s="11">
        <v>123.36440677966102</v>
      </c>
      <c r="K917" s="4"/>
      <c r="L917" s="4"/>
      <c r="M917" s="4"/>
      <c r="N917" s="4"/>
      <c r="O917" s="4"/>
      <c r="P917" s="4"/>
      <c r="Q917" s="11" t="e">
        <f>MIN(J917,I917,H917,G917,F917,E917,#REF!,L917)</f>
        <v>#REF!</v>
      </c>
      <c r="R917" s="11" t="e">
        <f>Q917-#REF!</f>
        <v>#REF!</v>
      </c>
      <c r="S917" s="11" t="e">
        <f t="shared" si="77"/>
        <v>#REF!</v>
      </c>
      <c r="T917" s="4">
        <v>123.36</v>
      </c>
      <c r="U917" s="21" t="e">
        <f t="shared" si="70"/>
        <v>#REF!</v>
      </c>
      <c r="V917" s="12" t="s">
        <v>13</v>
      </c>
      <c r="W917" s="20">
        <f>COUNT(L917,M917,N917,F917,J917,I917,H917,G917,#REF!,E917,#REF!)</f>
        <v>2</v>
      </c>
      <c r="X917" s="22">
        <f t="shared" si="76"/>
        <v>125.68220338983051</v>
      </c>
      <c r="Y917" s="22" t="e">
        <f>X917-#REF!</f>
        <v>#REF!</v>
      </c>
    </row>
    <row r="918" spans="1:26" s="20" customFormat="1" ht="30" x14ac:dyDescent="0.25">
      <c r="A918" s="13"/>
      <c r="B918" s="10" t="s">
        <v>506</v>
      </c>
      <c r="C918" s="36" t="s">
        <v>4</v>
      </c>
      <c r="D918" s="58" t="s">
        <v>1274</v>
      </c>
      <c r="E918" s="12"/>
      <c r="F918" s="48"/>
      <c r="G918" s="11">
        <v>178</v>
      </c>
      <c r="H918" s="4"/>
      <c r="I918" s="4"/>
      <c r="J918" s="11">
        <v>190.65254237288136</v>
      </c>
      <c r="K918" s="4"/>
      <c r="L918" s="4"/>
      <c r="M918" s="4"/>
      <c r="N918" s="4"/>
      <c r="O918" s="4"/>
      <c r="P918" s="4"/>
      <c r="Q918" s="11" t="e">
        <f>MIN(J918,I918,H918,G918,F918,E918,#REF!,L918)</f>
        <v>#REF!</v>
      </c>
      <c r="R918" s="11" t="e">
        <f>Q918-#REF!</f>
        <v>#REF!</v>
      </c>
      <c r="S918" s="11" t="e">
        <f t="shared" si="77"/>
        <v>#REF!</v>
      </c>
      <c r="T918" s="4">
        <v>178</v>
      </c>
      <c r="U918" s="21" t="e">
        <f t="shared" si="70"/>
        <v>#REF!</v>
      </c>
      <c r="V918" s="12" t="s">
        <v>7</v>
      </c>
      <c r="W918" s="20">
        <f>COUNT(L918,M918,N918,F918,J918,I918,H918,G918,#REF!,E918,#REF!)</f>
        <v>2</v>
      </c>
      <c r="X918" s="22">
        <f t="shared" si="76"/>
        <v>184.32627118644069</v>
      </c>
      <c r="Y918" s="22" t="e">
        <f>X918-#REF!</f>
        <v>#REF!</v>
      </c>
    </row>
    <row r="919" spans="1:26" s="20" customFormat="1" ht="30" x14ac:dyDescent="0.25">
      <c r="A919" s="13"/>
      <c r="B919" s="10" t="s">
        <v>507</v>
      </c>
      <c r="C919" s="36" t="s">
        <v>15</v>
      </c>
      <c r="D919" s="58" t="s">
        <v>1274</v>
      </c>
      <c r="E919" s="12"/>
      <c r="F919" s="48"/>
      <c r="G919" s="11">
        <v>61.92</v>
      </c>
      <c r="H919" s="11"/>
      <c r="I919" s="4"/>
      <c r="J919" s="11">
        <v>66.526271186440681</v>
      </c>
      <c r="K919" s="4"/>
      <c r="L919" s="4"/>
      <c r="M919" s="4"/>
      <c r="N919" s="4"/>
      <c r="O919" s="4"/>
      <c r="P919" s="4"/>
      <c r="Q919" s="11" t="e">
        <f>MIN(J919,I919,H919,G919,F919,E919,#REF!,L919)</f>
        <v>#REF!</v>
      </c>
      <c r="R919" s="11" t="e">
        <f>Q919-#REF!</f>
        <v>#REF!</v>
      </c>
      <c r="S919" s="11" t="e">
        <f t="shared" si="77"/>
        <v>#REF!</v>
      </c>
      <c r="T919" s="11">
        <f>G919</f>
        <v>61.92</v>
      </c>
      <c r="U919" s="21" t="e">
        <f t="shared" si="70"/>
        <v>#REF!</v>
      </c>
      <c r="V919" s="12" t="s">
        <v>7</v>
      </c>
      <c r="W919" s="20">
        <f>COUNT(L919,M919,N919,F919,J919,I919,H919,G919,#REF!,E919,#REF!)</f>
        <v>2</v>
      </c>
      <c r="X919" s="22">
        <f t="shared" si="76"/>
        <v>64.223135593220348</v>
      </c>
      <c r="Y919" s="22" t="e">
        <f>X919-#REF!</f>
        <v>#REF!</v>
      </c>
    </row>
    <row r="920" spans="1:26" s="20" customFormat="1" ht="30" x14ac:dyDescent="0.25">
      <c r="A920" s="13"/>
      <c r="B920" s="10" t="s">
        <v>508</v>
      </c>
      <c r="C920" s="36" t="s">
        <v>65</v>
      </c>
      <c r="D920" s="58" t="s">
        <v>1274</v>
      </c>
      <c r="E920" s="12"/>
      <c r="F920" s="48"/>
      <c r="G920" s="11"/>
      <c r="H920" s="11"/>
      <c r="I920" s="4"/>
      <c r="J920" s="11">
        <v>286.77966101694915</v>
      </c>
      <c r="K920" s="4"/>
      <c r="L920" s="4"/>
      <c r="M920" s="4"/>
      <c r="N920" s="4"/>
      <c r="O920" s="4"/>
      <c r="P920" s="4"/>
      <c r="Q920" s="11" t="e">
        <f>MIN(J920,I920,H920,G920,F920,E920,#REF!,L920)</f>
        <v>#REF!</v>
      </c>
      <c r="R920" s="11" t="e">
        <f>Q920-#REF!</f>
        <v>#REF!</v>
      </c>
      <c r="S920" s="11" t="e">
        <f t="shared" si="77"/>
        <v>#REF!</v>
      </c>
      <c r="T920" s="4">
        <v>270.91000000000003</v>
      </c>
      <c r="U920" s="21" t="e">
        <f t="shared" ref="U920:U984" si="78">(T920-Q920)/Q920</f>
        <v>#REF!</v>
      </c>
      <c r="V920" s="12" t="s">
        <v>6</v>
      </c>
      <c r="W920" s="20">
        <f>COUNT(L920,M920,N920,F920,J920,I920,H920,G920,#REF!,E920,#REF!)</f>
        <v>1</v>
      </c>
      <c r="X920" s="22">
        <f t="shared" si="76"/>
        <v>286.77966101694915</v>
      </c>
      <c r="Y920" s="22" t="e">
        <f>X920-#REF!</f>
        <v>#REF!</v>
      </c>
    </row>
    <row r="921" spans="1:26" s="20" customFormat="1" ht="30" x14ac:dyDescent="0.25">
      <c r="A921" s="13"/>
      <c r="B921" s="10" t="s">
        <v>509</v>
      </c>
      <c r="C921" s="36" t="s">
        <v>65</v>
      </c>
      <c r="D921" s="58" t="s">
        <v>1274</v>
      </c>
      <c r="E921" s="12"/>
      <c r="F921" s="48"/>
      <c r="G921" s="11"/>
      <c r="H921" s="11"/>
      <c r="I921" s="4"/>
      <c r="J921" s="11">
        <v>128.34745762711864</v>
      </c>
      <c r="K921" s="4"/>
      <c r="L921" s="4"/>
      <c r="M921" s="4"/>
      <c r="N921" s="4"/>
      <c r="O921" s="4"/>
      <c r="P921" s="4"/>
      <c r="Q921" s="11" t="e">
        <f>MIN(J921,I921,H921,G921,F921,E921,#REF!,L921)</f>
        <v>#REF!</v>
      </c>
      <c r="R921" s="11" t="e">
        <f>Q921-#REF!</f>
        <v>#REF!</v>
      </c>
      <c r="S921" s="11" t="e">
        <f t="shared" si="77"/>
        <v>#REF!</v>
      </c>
      <c r="T921" s="4">
        <v>152.24</v>
      </c>
      <c r="U921" s="21" t="e">
        <f t="shared" si="78"/>
        <v>#REF!</v>
      </c>
      <c r="V921" s="12" t="s">
        <v>6</v>
      </c>
      <c r="W921" s="20">
        <f>COUNT(L921,M921,N921,F921,J921,I921,H921,G921,#REF!,E921,#REF!)</f>
        <v>1</v>
      </c>
      <c r="X921" s="22">
        <f t="shared" si="76"/>
        <v>128.34745762711864</v>
      </c>
      <c r="Y921" s="22" t="e">
        <f>X921-#REF!</f>
        <v>#REF!</v>
      </c>
    </row>
    <row r="922" spans="1:26" s="20" customFormat="1" ht="30" x14ac:dyDescent="0.25">
      <c r="A922" s="13"/>
      <c r="B922" s="10" t="s">
        <v>510</v>
      </c>
      <c r="C922" s="36" t="s">
        <v>12</v>
      </c>
      <c r="D922" s="58" t="s">
        <v>1274</v>
      </c>
      <c r="E922" s="12"/>
      <c r="F922" s="48"/>
      <c r="G922" s="11"/>
      <c r="H922" s="4"/>
      <c r="I922" s="4"/>
      <c r="J922" s="11"/>
      <c r="K922" s="4"/>
      <c r="L922" s="4"/>
      <c r="M922" s="4"/>
      <c r="N922" s="4"/>
      <c r="O922" s="4"/>
      <c r="P922" s="4"/>
      <c r="Q922" s="11" t="e">
        <f>MIN(J922,I922,H922,G922,F922,E922,#REF!,L922)</f>
        <v>#REF!</v>
      </c>
      <c r="R922" s="11" t="e">
        <f>Q922-#REF!</f>
        <v>#REF!</v>
      </c>
      <c r="S922" s="11" t="e">
        <f t="shared" si="77"/>
        <v>#REF!</v>
      </c>
      <c r="T922" s="23" t="e">
        <f>Q922</f>
        <v>#REF!</v>
      </c>
      <c r="U922" s="21" t="e">
        <f t="shared" si="78"/>
        <v>#REF!</v>
      </c>
      <c r="V922" s="12" t="s">
        <v>6</v>
      </c>
      <c r="W922" s="20">
        <f>COUNT(L922,M922,N922,F922,J922,I922,H922,G922,#REF!,E922,#REF!)</f>
        <v>0</v>
      </c>
      <c r="X922" s="22" t="e">
        <f t="shared" si="76"/>
        <v>#DIV/0!</v>
      </c>
      <c r="Y922" s="22" t="e">
        <f>X922-#REF!</f>
        <v>#DIV/0!</v>
      </c>
    </row>
    <row r="923" spans="1:26" s="20" customFormat="1" ht="30" x14ac:dyDescent="0.25">
      <c r="A923" s="13"/>
      <c r="B923" s="10" t="s">
        <v>511</v>
      </c>
      <c r="C923" s="40" t="s">
        <v>4</v>
      </c>
      <c r="D923" s="58" t="s">
        <v>1274</v>
      </c>
      <c r="E923" s="12"/>
      <c r="F923" s="52"/>
      <c r="G923" s="11"/>
      <c r="H923" s="4"/>
      <c r="I923" s="4"/>
      <c r="J923" s="11"/>
      <c r="K923" s="4"/>
      <c r="L923" s="4"/>
      <c r="M923" s="4"/>
      <c r="N923" s="4"/>
      <c r="O923" s="4"/>
      <c r="P923" s="4"/>
      <c r="Q923" s="11" t="e">
        <f>MIN(J923,I923,H923,G923,F923,E923,#REF!,L923)</f>
        <v>#REF!</v>
      </c>
      <c r="R923" s="11" t="e">
        <f>Q923-#REF!</f>
        <v>#REF!</v>
      </c>
      <c r="S923" s="11" t="e">
        <f t="shared" si="77"/>
        <v>#REF!</v>
      </c>
      <c r="T923" s="23" t="e">
        <f>Q923</f>
        <v>#REF!</v>
      </c>
      <c r="U923" s="21" t="e">
        <f t="shared" si="78"/>
        <v>#REF!</v>
      </c>
      <c r="V923" s="12" t="s">
        <v>6</v>
      </c>
      <c r="W923" s="20">
        <f>COUNT(L923,M923,N923,F923,J923,I923,H923,G923,#REF!,E923,#REF!)</f>
        <v>0</v>
      </c>
      <c r="X923" s="22" t="e">
        <f t="shared" si="76"/>
        <v>#DIV/0!</v>
      </c>
      <c r="Y923" s="22" t="e">
        <f>X923-#REF!</f>
        <v>#DIV/0!</v>
      </c>
    </row>
    <row r="924" spans="1:26" s="20" customFormat="1" ht="30" x14ac:dyDescent="0.25">
      <c r="A924" s="13"/>
      <c r="B924" s="10" t="s">
        <v>512</v>
      </c>
      <c r="C924" s="36" t="s">
        <v>66</v>
      </c>
      <c r="D924" s="58" t="s">
        <v>1274</v>
      </c>
      <c r="E924" s="12"/>
      <c r="F924" s="48">
        <v>72101.694915254237</v>
      </c>
      <c r="G924" s="11"/>
      <c r="H924" s="11"/>
      <c r="I924" s="4"/>
      <c r="J924" s="11">
        <v>61490.398305084746</v>
      </c>
      <c r="K924" s="4"/>
      <c r="L924" s="4"/>
      <c r="M924" s="4"/>
      <c r="N924" s="4"/>
      <c r="O924" s="4"/>
      <c r="P924" s="4"/>
      <c r="Q924" s="11" t="e">
        <f>MIN(J924,I924,H924,G924,F924,E924,#REF!,L924)</f>
        <v>#REF!</v>
      </c>
      <c r="R924" s="11" t="e">
        <f>Q924-#REF!</f>
        <v>#REF!</v>
      </c>
      <c r="S924" s="11" t="e">
        <f t="shared" si="77"/>
        <v>#REF!</v>
      </c>
      <c r="T924" s="4">
        <f>E924</f>
        <v>0</v>
      </c>
      <c r="U924" s="21" t="e">
        <f t="shared" si="78"/>
        <v>#REF!</v>
      </c>
      <c r="V924" s="13" t="s">
        <v>5</v>
      </c>
      <c r="W924" s="20">
        <f>COUNT(L924,M924,N924,F924,J924,I924,H924,G924,#REF!,E924,#REF!)</f>
        <v>2</v>
      </c>
      <c r="X924" s="22">
        <f t="shared" si="76"/>
        <v>66796.046610169491</v>
      </c>
      <c r="Y924" s="22" t="e">
        <f>X924-#REF!</f>
        <v>#REF!</v>
      </c>
    </row>
    <row r="925" spans="1:26" s="20" customFormat="1" ht="30" x14ac:dyDescent="0.25">
      <c r="A925" s="13"/>
      <c r="B925" s="10" t="s">
        <v>513</v>
      </c>
      <c r="C925" s="36" t="s">
        <v>66</v>
      </c>
      <c r="D925" s="58" t="s">
        <v>1274</v>
      </c>
      <c r="E925" s="12"/>
      <c r="F925" s="48"/>
      <c r="G925" s="11"/>
      <c r="H925" s="4"/>
      <c r="I925" s="4"/>
      <c r="J925" s="11"/>
      <c r="K925" s="4"/>
      <c r="L925" s="4"/>
      <c r="M925" s="4"/>
      <c r="N925" s="4"/>
      <c r="O925" s="4"/>
      <c r="P925" s="4"/>
      <c r="Q925" s="11" t="e">
        <f>MIN(J925,I925,H925,G925,F925,E925,#REF!,L925)</f>
        <v>#REF!</v>
      </c>
      <c r="R925" s="11" t="e">
        <f>Q925-#REF!</f>
        <v>#REF!</v>
      </c>
      <c r="S925" s="11" t="e">
        <f t="shared" si="77"/>
        <v>#REF!</v>
      </c>
      <c r="T925" s="4">
        <v>170000</v>
      </c>
      <c r="U925" s="21" t="e">
        <f t="shared" si="78"/>
        <v>#REF!</v>
      </c>
      <c r="V925" s="12" t="s">
        <v>1253</v>
      </c>
      <c r="W925" s="20">
        <f>COUNT(L925,M925,N925,F925,J925,I925,H925,G925,#REF!,E925,#REF!)</f>
        <v>0</v>
      </c>
      <c r="X925" s="22" t="e">
        <f t="shared" si="76"/>
        <v>#DIV/0!</v>
      </c>
      <c r="Y925" s="22" t="e">
        <f>X925-#REF!</f>
        <v>#DIV/0!</v>
      </c>
    </row>
    <row r="926" spans="1:26" s="20" customFormat="1" ht="30" x14ac:dyDescent="0.25">
      <c r="A926" s="13"/>
      <c r="B926" s="10" t="s">
        <v>514</v>
      </c>
      <c r="C926" s="36" t="s">
        <v>4</v>
      </c>
      <c r="D926" s="58" t="s">
        <v>1274</v>
      </c>
      <c r="E926" s="12"/>
      <c r="F926" s="48"/>
      <c r="G926" s="11"/>
      <c r="H926" s="11">
        <v>871.18644067796617</v>
      </c>
      <c r="I926" s="4"/>
      <c r="J926" s="11"/>
      <c r="K926" s="4"/>
      <c r="L926" s="4"/>
      <c r="M926" s="4"/>
      <c r="N926" s="4"/>
      <c r="O926" s="4"/>
      <c r="P926" s="4"/>
      <c r="Q926" s="11" t="e">
        <f>MIN(J926,I926,H926,G926,F926,E926,#REF!,L926)</f>
        <v>#REF!</v>
      </c>
      <c r="R926" s="11" t="e">
        <f>Q926-#REF!</f>
        <v>#REF!</v>
      </c>
      <c r="S926" s="11" t="e">
        <f t="shared" si="77"/>
        <v>#REF!</v>
      </c>
      <c r="T926" s="4">
        <v>871.19</v>
      </c>
      <c r="U926" s="21" t="e">
        <f t="shared" si="78"/>
        <v>#REF!</v>
      </c>
      <c r="V926" s="12" t="s">
        <v>25</v>
      </c>
      <c r="W926" s="20">
        <f>COUNT(L926,M926,N926,F926,J926,I926,H926,G926,#REF!,E926,#REF!)</f>
        <v>1</v>
      </c>
      <c r="X926" s="22">
        <f t="shared" si="76"/>
        <v>871.18644067796617</v>
      </c>
      <c r="Y926" s="22" t="e">
        <f>X926-#REF!</f>
        <v>#REF!</v>
      </c>
    </row>
    <row r="927" spans="1:26" s="20" customFormat="1" ht="30" x14ac:dyDescent="0.25">
      <c r="A927" s="13"/>
      <c r="B927" s="10" t="s">
        <v>515</v>
      </c>
      <c r="C927" s="37" t="s">
        <v>4</v>
      </c>
      <c r="D927" s="58" t="s">
        <v>1274</v>
      </c>
      <c r="E927" s="12"/>
      <c r="F927" s="49"/>
      <c r="G927" s="11"/>
      <c r="H927" s="4"/>
      <c r="I927" s="4"/>
      <c r="J927" s="11"/>
      <c r="K927" s="4"/>
      <c r="L927" s="4"/>
      <c r="M927" s="4"/>
      <c r="N927" s="4"/>
      <c r="O927" s="4"/>
      <c r="P927" s="4"/>
      <c r="Q927" s="11" t="e">
        <f>MIN(J927,I927,H927,G927,F927,E927,#REF!,L927)</f>
        <v>#REF!</v>
      </c>
      <c r="R927" s="11" t="e">
        <f>Q927-#REF!</f>
        <v>#REF!</v>
      </c>
      <c r="S927" s="11" t="e">
        <f t="shared" si="77"/>
        <v>#REF!</v>
      </c>
      <c r="T927" s="23" t="e">
        <f>Q927</f>
        <v>#REF!</v>
      </c>
      <c r="U927" s="21" t="e">
        <f t="shared" si="78"/>
        <v>#REF!</v>
      </c>
      <c r="V927" s="12" t="s">
        <v>6</v>
      </c>
      <c r="W927" s="20">
        <f>COUNT(L927,M927,N927,F927,J927,I927,H927,G927,#REF!,E927,#REF!)</f>
        <v>0</v>
      </c>
      <c r="X927" s="22" t="e">
        <f t="shared" si="76"/>
        <v>#DIV/0!</v>
      </c>
      <c r="Y927" s="22" t="e">
        <f>X927-#REF!</f>
        <v>#DIV/0!</v>
      </c>
    </row>
    <row r="928" spans="1:26" s="20" customFormat="1" ht="30" x14ac:dyDescent="0.25">
      <c r="A928" s="13"/>
      <c r="B928" s="10" t="s">
        <v>516</v>
      </c>
      <c r="C928" s="37" t="s">
        <v>4</v>
      </c>
      <c r="D928" s="58" t="s">
        <v>1274</v>
      </c>
      <c r="E928" s="12"/>
      <c r="F928" s="49"/>
      <c r="G928" s="11"/>
      <c r="H928" s="4"/>
      <c r="I928" s="4"/>
      <c r="J928" s="11"/>
      <c r="K928" s="4"/>
      <c r="L928" s="4"/>
      <c r="M928" s="4"/>
      <c r="N928" s="4"/>
      <c r="O928" s="4"/>
      <c r="P928" s="4"/>
      <c r="Q928" s="11" t="e">
        <f>MIN(J928,I928,H928,G928,F928,E928,#REF!,L928)</f>
        <v>#REF!</v>
      </c>
      <c r="R928" s="11" t="e">
        <f>Q928-#REF!</f>
        <v>#REF!</v>
      </c>
      <c r="S928" s="11" t="e">
        <f t="shared" si="77"/>
        <v>#REF!</v>
      </c>
      <c r="T928" s="23" t="e">
        <f>Q928</f>
        <v>#REF!</v>
      </c>
      <c r="U928" s="21" t="e">
        <f t="shared" si="78"/>
        <v>#REF!</v>
      </c>
      <c r="V928" s="12" t="s">
        <v>6</v>
      </c>
      <c r="W928" s="20">
        <f>COUNT(L928,M928,N928,F928,J928,I928,H928,G928,#REF!,E928,#REF!)</f>
        <v>0</v>
      </c>
      <c r="X928" s="22" t="e">
        <f t="shared" si="76"/>
        <v>#DIV/0!</v>
      </c>
      <c r="Y928" s="22" t="e">
        <f>X928-#REF!</f>
        <v>#DIV/0!</v>
      </c>
    </row>
    <row r="929" spans="1:25" s="20" customFormat="1" ht="30" x14ac:dyDescent="0.25">
      <c r="A929" s="13"/>
      <c r="B929" s="14" t="s">
        <v>517</v>
      </c>
      <c r="C929" s="37" t="s">
        <v>4</v>
      </c>
      <c r="D929" s="58" t="s">
        <v>1274</v>
      </c>
      <c r="E929" s="12"/>
      <c r="F929" s="49"/>
      <c r="G929" s="11"/>
      <c r="H929" s="11"/>
      <c r="I929" s="4"/>
      <c r="J929" s="11"/>
      <c r="K929" s="4"/>
      <c r="L929" s="4"/>
      <c r="M929" s="4"/>
      <c r="N929" s="4"/>
      <c r="O929" s="4"/>
      <c r="P929" s="4"/>
      <c r="Q929" s="11" t="e">
        <f>MIN(J929,I929,H929,G929,F929,E929,#REF!,L929)</f>
        <v>#REF!</v>
      </c>
      <c r="R929" s="11" t="e">
        <f>Q929-#REF!</f>
        <v>#REF!</v>
      </c>
      <c r="S929" s="11" t="e">
        <f t="shared" si="77"/>
        <v>#REF!</v>
      </c>
      <c r="T929" s="4">
        <f>E929</f>
        <v>0</v>
      </c>
      <c r="U929" s="21" t="e">
        <f t="shared" si="78"/>
        <v>#REF!</v>
      </c>
      <c r="V929" s="13" t="s">
        <v>5</v>
      </c>
      <c r="W929" s="20">
        <f>COUNT(L929,M929,N929,F929,J929,I929,H929,G929,#REF!,E929,#REF!)</f>
        <v>0</v>
      </c>
      <c r="X929" s="22" t="e">
        <f t="shared" si="76"/>
        <v>#DIV/0!</v>
      </c>
      <c r="Y929" s="22" t="e">
        <f>X929-#REF!</f>
        <v>#DIV/0!</v>
      </c>
    </row>
    <row r="930" spans="1:25" s="20" customFormat="1" ht="60" x14ac:dyDescent="0.25">
      <c r="A930" s="13"/>
      <c r="B930" s="14" t="s">
        <v>1271</v>
      </c>
      <c r="C930" s="37"/>
      <c r="D930" s="58" t="s">
        <v>1274</v>
      </c>
      <c r="E930" s="12"/>
      <c r="F930" s="49"/>
      <c r="G930" s="11"/>
      <c r="H930" s="11"/>
      <c r="I930" s="4"/>
      <c r="J930" s="11"/>
      <c r="K930" s="4"/>
      <c r="L930" s="4"/>
      <c r="M930" s="4"/>
      <c r="N930" s="4"/>
      <c r="O930" s="4"/>
      <c r="P930" s="4"/>
      <c r="Q930" s="11">
        <f>E930</f>
        <v>0</v>
      </c>
      <c r="R930" s="11"/>
      <c r="S930" s="11"/>
      <c r="T930" s="11">
        <f>Q930</f>
        <v>0</v>
      </c>
      <c r="U930" s="21" t="e">
        <f t="shared" si="78"/>
        <v>#DIV/0!</v>
      </c>
      <c r="V930" s="13" t="s">
        <v>5</v>
      </c>
      <c r="X930" s="22"/>
      <c r="Y930" s="22"/>
    </row>
    <row r="931" spans="1:25" s="20" customFormat="1" ht="30" x14ac:dyDescent="0.25">
      <c r="A931" s="13"/>
      <c r="B931" s="14" t="s">
        <v>518</v>
      </c>
      <c r="C931" s="37"/>
      <c r="D931" s="58" t="s">
        <v>1274</v>
      </c>
      <c r="E931" s="12"/>
      <c r="F931" s="49"/>
      <c r="G931" s="11"/>
      <c r="H931" s="4"/>
      <c r="I931" s="4"/>
      <c r="J931" s="11"/>
      <c r="K931" s="4"/>
      <c r="L931" s="4"/>
      <c r="M931" s="4"/>
      <c r="N931" s="4"/>
      <c r="O931" s="4"/>
      <c r="P931" s="4"/>
      <c r="Q931" s="11" t="e">
        <f>MIN(J931,I931,H931,G931,F931,E931,#REF!,L931)</f>
        <v>#REF!</v>
      </c>
      <c r="R931" s="11" t="e">
        <f>Q931-#REF!</f>
        <v>#REF!</v>
      </c>
      <c r="S931" s="11" t="e">
        <f t="shared" si="77"/>
        <v>#REF!</v>
      </c>
      <c r="T931" s="4"/>
      <c r="U931" s="21" t="e">
        <f t="shared" si="78"/>
        <v>#REF!</v>
      </c>
      <c r="V931" s="13"/>
      <c r="X931" s="22" t="e">
        <f t="shared" si="76"/>
        <v>#DIV/0!</v>
      </c>
      <c r="Y931" s="22" t="e">
        <f>X931-#REF!</f>
        <v>#DIV/0!</v>
      </c>
    </row>
    <row r="932" spans="1:25" s="20" customFormat="1" ht="30" x14ac:dyDescent="0.25">
      <c r="A932" s="13"/>
      <c r="B932" s="14" t="s">
        <v>519</v>
      </c>
      <c r="C932" s="37" t="s">
        <v>4</v>
      </c>
      <c r="D932" s="58" t="s">
        <v>1274</v>
      </c>
      <c r="E932" s="12"/>
      <c r="F932" s="49"/>
      <c r="G932" s="11"/>
      <c r="H932" s="4"/>
      <c r="I932" s="4"/>
      <c r="J932" s="11"/>
      <c r="K932" s="4"/>
      <c r="L932" s="4"/>
      <c r="M932" s="4"/>
      <c r="N932" s="4"/>
      <c r="O932" s="4"/>
      <c r="P932" s="4"/>
      <c r="Q932" s="11" t="e">
        <f>MIN(J932,I932,H932,G932,F932,E932,#REF!,L932)</f>
        <v>#REF!</v>
      </c>
      <c r="R932" s="11" t="e">
        <f>Q932-#REF!</f>
        <v>#REF!</v>
      </c>
      <c r="S932" s="11" t="e">
        <f t="shared" si="77"/>
        <v>#REF!</v>
      </c>
      <c r="T932" s="4">
        <f t="shared" ref="T932:T968" si="79">E932</f>
        <v>0</v>
      </c>
      <c r="U932" s="21" t="e">
        <f t="shared" si="78"/>
        <v>#REF!</v>
      </c>
      <c r="V932" s="13" t="s">
        <v>5</v>
      </c>
      <c r="W932" s="20">
        <f>COUNT(L932,M932,N932,F932,J932,I932,H932,G932,#REF!,E932,#REF!)</f>
        <v>0</v>
      </c>
      <c r="X932" s="22" t="e">
        <f t="shared" si="76"/>
        <v>#DIV/0!</v>
      </c>
      <c r="Y932" s="22" t="e">
        <f>X932-#REF!</f>
        <v>#DIV/0!</v>
      </c>
    </row>
    <row r="933" spans="1:25" s="20" customFormat="1" ht="30" x14ac:dyDescent="0.25">
      <c r="A933" s="13"/>
      <c r="B933" s="14" t="s">
        <v>520</v>
      </c>
      <c r="C933" s="37" t="s">
        <v>4</v>
      </c>
      <c r="D933" s="58" t="s">
        <v>1274</v>
      </c>
      <c r="E933" s="12"/>
      <c r="F933" s="49"/>
      <c r="G933" s="11"/>
      <c r="H933" s="4"/>
      <c r="I933" s="4"/>
      <c r="J933" s="11"/>
      <c r="K933" s="4"/>
      <c r="L933" s="4"/>
      <c r="M933" s="4"/>
      <c r="N933" s="4"/>
      <c r="O933" s="4"/>
      <c r="P933" s="4"/>
      <c r="Q933" s="11" t="e">
        <f>MIN(J933,I933,H933,G933,F933,E933,#REF!,L933)</f>
        <v>#REF!</v>
      </c>
      <c r="R933" s="11" t="e">
        <f>Q933-#REF!</f>
        <v>#REF!</v>
      </c>
      <c r="S933" s="11" t="e">
        <f t="shared" si="77"/>
        <v>#REF!</v>
      </c>
      <c r="T933" s="4">
        <f t="shared" si="79"/>
        <v>0</v>
      </c>
      <c r="U933" s="21" t="e">
        <f t="shared" si="78"/>
        <v>#REF!</v>
      </c>
      <c r="V933" s="13" t="s">
        <v>5</v>
      </c>
      <c r="W933" s="20">
        <f>COUNT(L933,M933,N933,F933,J933,I933,H933,G933,#REF!,E933,#REF!)</f>
        <v>0</v>
      </c>
      <c r="X933" s="22" t="e">
        <f t="shared" si="76"/>
        <v>#DIV/0!</v>
      </c>
      <c r="Y933" s="22" t="e">
        <f>X933-#REF!</f>
        <v>#DIV/0!</v>
      </c>
    </row>
    <row r="934" spans="1:25" s="20" customFormat="1" ht="30" x14ac:dyDescent="0.25">
      <c r="A934" s="13"/>
      <c r="B934" s="14" t="s">
        <v>521</v>
      </c>
      <c r="C934" s="37" t="s">
        <v>4</v>
      </c>
      <c r="D934" s="58" t="s">
        <v>1274</v>
      </c>
      <c r="E934" s="12"/>
      <c r="F934" s="49"/>
      <c r="G934" s="11"/>
      <c r="H934" s="4"/>
      <c r="I934" s="4"/>
      <c r="J934" s="11"/>
      <c r="K934" s="4"/>
      <c r="L934" s="4"/>
      <c r="M934" s="4"/>
      <c r="N934" s="4"/>
      <c r="O934" s="4"/>
      <c r="P934" s="4"/>
      <c r="Q934" s="11" t="e">
        <f>MIN(J934,I934,H934,G934,F934,E934,#REF!,L934)</f>
        <v>#REF!</v>
      </c>
      <c r="R934" s="11" t="e">
        <f>Q934-#REF!</f>
        <v>#REF!</v>
      </c>
      <c r="S934" s="11" t="e">
        <f t="shared" si="77"/>
        <v>#REF!</v>
      </c>
      <c r="T934" s="4">
        <f t="shared" si="79"/>
        <v>0</v>
      </c>
      <c r="U934" s="21" t="e">
        <f t="shared" si="78"/>
        <v>#REF!</v>
      </c>
      <c r="V934" s="13" t="s">
        <v>5</v>
      </c>
      <c r="W934" s="20">
        <f>COUNT(L934,M934,N934,F934,J934,I934,H934,G934,#REF!,E934,#REF!)</f>
        <v>0</v>
      </c>
      <c r="X934" s="22" t="e">
        <f t="shared" si="76"/>
        <v>#DIV/0!</v>
      </c>
      <c r="Y934" s="22" t="e">
        <f>X934-#REF!</f>
        <v>#DIV/0!</v>
      </c>
    </row>
    <row r="935" spans="1:25" s="20" customFormat="1" ht="45" x14ac:dyDescent="0.25">
      <c r="A935" s="13"/>
      <c r="B935" s="14" t="s">
        <v>522</v>
      </c>
      <c r="C935" s="37" t="s">
        <v>4</v>
      </c>
      <c r="D935" s="58" t="s">
        <v>1274</v>
      </c>
      <c r="E935" s="12"/>
      <c r="F935" s="49"/>
      <c r="G935" s="11"/>
      <c r="H935" s="4"/>
      <c r="I935" s="4"/>
      <c r="J935" s="11"/>
      <c r="K935" s="4"/>
      <c r="L935" s="4"/>
      <c r="M935" s="4"/>
      <c r="N935" s="4"/>
      <c r="O935" s="4"/>
      <c r="P935" s="4"/>
      <c r="Q935" s="11" t="e">
        <f>MIN(J935,I935,H935,G935,F935,E935,#REF!,L935)</f>
        <v>#REF!</v>
      </c>
      <c r="R935" s="11" t="e">
        <f>Q935-#REF!</f>
        <v>#REF!</v>
      </c>
      <c r="S935" s="11" t="e">
        <f t="shared" si="77"/>
        <v>#REF!</v>
      </c>
      <c r="T935" s="4">
        <f t="shared" si="79"/>
        <v>0</v>
      </c>
      <c r="U935" s="21" t="e">
        <f t="shared" si="78"/>
        <v>#REF!</v>
      </c>
      <c r="V935" s="13" t="s">
        <v>5</v>
      </c>
      <c r="W935" s="20">
        <f>COUNT(L935,M935,N935,F935,J935,I935,H935,G935,#REF!,E935,#REF!)</f>
        <v>0</v>
      </c>
      <c r="X935" s="22" t="e">
        <f t="shared" si="76"/>
        <v>#DIV/0!</v>
      </c>
      <c r="Y935" s="22" t="e">
        <f>X935-#REF!</f>
        <v>#DIV/0!</v>
      </c>
    </row>
    <row r="936" spans="1:25" s="20" customFormat="1" ht="45" x14ac:dyDescent="0.25">
      <c r="A936" s="13"/>
      <c r="B936" s="14" t="s">
        <v>523</v>
      </c>
      <c r="C936" s="37" t="s">
        <v>4</v>
      </c>
      <c r="D936" s="58" t="s">
        <v>1274</v>
      </c>
      <c r="E936" s="12"/>
      <c r="F936" s="49"/>
      <c r="G936" s="11"/>
      <c r="H936" s="4"/>
      <c r="I936" s="4"/>
      <c r="J936" s="11"/>
      <c r="K936" s="4"/>
      <c r="L936" s="4"/>
      <c r="M936" s="4"/>
      <c r="N936" s="4"/>
      <c r="O936" s="4"/>
      <c r="P936" s="4"/>
      <c r="Q936" s="11" t="e">
        <f>MIN(J936,I936,H936,G936,F936,E936,#REF!,L936)</f>
        <v>#REF!</v>
      </c>
      <c r="R936" s="11" t="e">
        <f>Q936-#REF!</f>
        <v>#REF!</v>
      </c>
      <c r="S936" s="11" t="e">
        <f t="shared" si="77"/>
        <v>#REF!</v>
      </c>
      <c r="T936" s="4">
        <f t="shared" si="79"/>
        <v>0</v>
      </c>
      <c r="U936" s="21" t="e">
        <f t="shared" si="78"/>
        <v>#REF!</v>
      </c>
      <c r="V936" s="13" t="s">
        <v>5</v>
      </c>
      <c r="W936" s="20">
        <f>COUNT(L936,M936,N936,F936,J936,I936,H936,G936,#REF!,E936,#REF!)</f>
        <v>0</v>
      </c>
      <c r="X936" s="22" t="e">
        <f t="shared" si="76"/>
        <v>#DIV/0!</v>
      </c>
      <c r="Y936" s="22" t="e">
        <f>X936-#REF!</f>
        <v>#DIV/0!</v>
      </c>
    </row>
    <row r="937" spans="1:25" s="20" customFormat="1" ht="45" x14ac:dyDescent="0.25">
      <c r="A937" s="13"/>
      <c r="B937" s="14" t="s">
        <v>524</v>
      </c>
      <c r="C937" s="37" t="s">
        <v>4</v>
      </c>
      <c r="D937" s="58" t="s">
        <v>1274</v>
      </c>
      <c r="E937" s="12"/>
      <c r="F937" s="49"/>
      <c r="G937" s="11"/>
      <c r="H937" s="4"/>
      <c r="I937" s="4"/>
      <c r="J937" s="11"/>
      <c r="K937" s="4"/>
      <c r="L937" s="4"/>
      <c r="M937" s="4"/>
      <c r="N937" s="4"/>
      <c r="O937" s="4"/>
      <c r="P937" s="4"/>
      <c r="Q937" s="11" t="e">
        <f>MIN(J937,I937,H937,G937,F937,E937,#REF!,L937)</f>
        <v>#REF!</v>
      </c>
      <c r="R937" s="11" t="e">
        <f>Q937-#REF!</f>
        <v>#REF!</v>
      </c>
      <c r="S937" s="11" t="e">
        <f t="shared" si="77"/>
        <v>#REF!</v>
      </c>
      <c r="T937" s="4">
        <f t="shared" si="79"/>
        <v>0</v>
      </c>
      <c r="U937" s="21" t="e">
        <f t="shared" si="78"/>
        <v>#REF!</v>
      </c>
      <c r="V937" s="13" t="s">
        <v>5</v>
      </c>
      <c r="W937" s="20">
        <f>COUNT(L937,M937,N937,F937,J937,I937,H937,G937,#REF!,E937,#REF!)</f>
        <v>0</v>
      </c>
      <c r="X937" s="22" t="e">
        <f t="shared" si="76"/>
        <v>#DIV/0!</v>
      </c>
      <c r="Y937" s="22" t="e">
        <f>X937-#REF!</f>
        <v>#DIV/0!</v>
      </c>
    </row>
    <row r="938" spans="1:25" s="20" customFormat="1" ht="30" x14ac:dyDescent="0.25">
      <c r="A938" s="13"/>
      <c r="B938" s="14" t="s">
        <v>525</v>
      </c>
      <c r="C938" s="37" t="s">
        <v>4</v>
      </c>
      <c r="D938" s="58" t="s">
        <v>1274</v>
      </c>
      <c r="E938" s="12"/>
      <c r="F938" s="49"/>
      <c r="G938" s="11"/>
      <c r="H938" s="4"/>
      <c r="I938" s="4"/>
      <c r="J938" s="11"/>
      <c r="K938" s="4"/>
      <c r="L938" s="4"/>
      <c r="M938" s="4"/>
      <c r="N938" s="4"/>
      <c r="O938" s="4"/>
      <c r="P938" s="4"/>
      <c r="Q938" s="11" t="e">
        <f>MIN(J938,I938,H938,G938,F938,E938,#REF!,L938)</f>
        <v>#REF!</v>
      </c>
      <c r="R938" s="11" t="e">
        <f>Q938-#REF!</f>
        <v>#REF!</v>
      </c>
      <c r="S938" s="11" t="e">
        <f t="shared" si="77"/>
        <v>#REF!</v>
      </c>
      <c r="T938" s="4">
        <f t="shared" si="79"/>
        <v>0</v>
      </c>
      <c r="U938" s="21" t="e">
        <f t="shared" si="78"/>
        <v>#REF!</v>
      </c>
      <c r="V938" s="13" t="s">
        <v>5</v>
      </c>
      <c r="W938" s="20">
        <f>COUNT(L938,M938,N938,F938,J938,I938,H938,G938,#REF!,E938,#REF!)</f>
        <v>0</v>
      </c>
      <c r="X938" s="22" t="e">
        <f t="shared" si="76"/>
        <v>#DIV/0!</v>
      </c>
      <c r="Y938" s="22" t="e">
        <f>X938-#REF!</f>
        <v>#DIV/0!</v>
      </c>
    </row>
    <row r="939" spans="1:25" s="20" customFormat="1" ht="45" x14ac:dyDescent="0.25">
      <c r="A939" s="13"/>
      <c r="B939" s="14" t="s">
        <v>526</v>
      </c>
      <c r="C939" s="37" t="s">
        <v>4</v>
      </c>
      <c r="D939" s="58" t="s">
        <v>1274</v>
      </c>
      <c r="E939" s="12"/>
      <c r="F939" s="49"/>
      <c r="G939" s="11"/>
      <c r="H939" s="4"/>
      <c r="I939" s="4"/>
      <c r="J939" s="11"/>
      <c r="K939" s="4"/>
      <c r="L939" s="4"/>
      <c r="M939" s="4"/>
      <c r="N939" s="4"/>
      <c r="O939" s="4"/>
      <c r="P939" s="4"/>
      <c r="Q939" s="11" t="e">
        <f>MIN(J939,I939,H939,G939,F939,E939,#REF!,L939)</f>
        <v>#REF!</v>
      </c>
      <c r="R939" s="11" t="e">
        <f>Q939-#REF!</f>
        <v>#REF!</v>
      </c>
      <c r="S939" s="11" t="e">
        <f t="shared" si="77"/>
        <v>#REF!</v>
      </c>
      <c r="T939" s="4">
        <f t="shared" si="79"/>
        <v>0</v>
      </c>
      <c r="U939" s="21" t="e">
        <f t="shared" si="78"/>
        <v>#REF!</v>
      </c>
      <c r="V939" s="13" t="s">
        <v>5</v>
      </c>
      <c r="W939" s="20">
        <f>COUNT(L939,M939,N939,F939,J939,I939,H939,G939,#REF!,E939,#REF!)</f>
        <v>0</v>
      </c>
      <c r="X939" s="22" t="e">
        <f t="shared" si="76"/>
        <v>#DIV/0!</v>
      </c>
      <c r="Y939" s="22" t="e">
        <f>X939-#REF!</f>
        <v>#DIV/0!</v>
      </c>
    </row>
    <row r="940" spans="1:25" s="20" customFormat="1" ht="30" x14ac:dyDescent="0.25">
      <c r="A940" s="13"/>
      <c r="B940" s="14" t="s">
        <v>527</v>
      </c>
      <c r="C940" s="37" t="s">
        <v>4</v>
      </c>
      <c r="D940" s="58" t="s">
        <v>1274</v>
      </c>
      <c r="E940" s="12"/>
      <c r="F940" s="49"/>
      <c r="G940" s="11"/>
      <c r="H940" s="4"/>
      <c r="I940" s="4"/>
      <c r="J940" s="11"/>
      <c r="K940" s="4"/>
      <c r="L940" s="4"/>
      <c r="M940" s="4"/>
      <c r="N940" s="4"/>
      <c r="O940" s="4"/>
      <c r="P940" s="4"/>
      <c r="Q940" s="11" t="e">
        <f>MIN(J940,I940,H940,G940,F940,E940,#REF!,L940)</f>
        <v>#REF!</v>
      </c>
      <c r="R940" s="11" t="e">
        <f>Q940-#REF!</f>
        <v>#REF!</v>
      </c>
      <c r="S940" s="11" t="e">
        <f t="shared" si="77"/>
        <v>#REF!</v>
      </c>
      <c r="T940" s="4">
        <f t="shared" si="79"/>
        <v>0</v>
      </c>
      <c r="U940" s="21" t="e">
        <f t="shared" si="78"/>
        <v>#REF!</v>
      </c>
      <c r="V940" s="13" t="s">
        <v>5</v>
      </c>
      <c r="W940" s="20">
        <f>COUNT(L940,M940,N940,F940,J940,I940,H940,G940,#REF!,E940,#REF!)</f>
        <v>0</v>
      </c>
      <c r="X940" s="22" t="e">
        <f t="shared" si="76"/>
        <v>#DIV/0!</v>
      </c>
      <c r="Y940" s="22" t="e">
        <f>X940-#REF!</f>
        <v>#DIV/0!</v>
      </c>
    </row>
    <row r="941" spans="1:25" s="20" customFormat="1" ht="30" x14ac:dyDescent="0.25">
      <c r="A941" s="13"/>
      <c r="B941" s="14" t="s">
        <v>528</v>
      </c>
      <c r="C941" s="37" t="s">
        <v>4</v>
      </c>
      <c r="D941" s="58" t="s">
        <v>1274</v>
      </c>
      <c r="E941" s="12"/>
      <c r="F941" s="49"/>
      <c r="G941" s="11"/>
      <c r="H941" s="4"/>
      <c r="I941" s="4"/>
      <c r="J941" s="11"/>
      <c r="K941" s="4"/>
      <c r="L941" s="4"/>
      <c r="M941" s="4"/>
      <c r="N941" s="4"/>
      <c r="O941" s="4"/>
      <c r="P941" s="4"/>
      <c r="Q941" s="11" t="e">
        <f>MIN(J941,I941,H941,G941,F941,E941,#REF!,L941)</f>
        <v>#REF!</v>
      </c>
      <c r="R941" s="11" t="e">
        <f>Q941-#REF!</f>
        <v>#REF!</v>
      </c>
      <c r="S941" s="11" t="e">
        <f t="shared" si="77"/>
        <v>#REF!</v>
      </c>
      <c r="T941" s="4">
        <f t="shared" si="79"/>
        <v>0</v>
      </c>
      <c r="U941" s="21" t="e">
        <f t="shared" si="78"/>
        <v>#REF!</v>
      </c>
      <c r="V941" s="13" t="s">
        <v>5</v>
      </c>
      <c r="W941" s="20">
        <f>COUNT(L941,M941,N941,F941,J941,I941,H941,G941,#REF!,E941,#REF!)</f>
        <v>0</v>
      </c>
      <c r="X941" s="22" t="e">
        <f t="shared" si="76"/>
        <v>#DIV/0!</v>
      </c>
      <c r="Y941" s="22" t="e">
        <f>X941-#REF!</f>
        <v>#DIV/0!</v>
      </c>
    </row>
    <row r="942" spans="1:25" s="20" customFormat="1" ht="30" x14ac:dyDescent="0.25">
      <c r="A942" s="13"/>
      <c r="B942" s="14" t="s">
        <v>529</v>
      </c>
      <c r="C942" s="37" t="s">
        <v>4</v>
      </c>
      <c r="D942" s="58" t="s">
        <v>1274</v>
      </c>
      <c r="E942" s="12"/>
      <c r="F942" s="49"/>
      <c r="G942" s="11"/>
      <c r="H942" s="4"/>
      <c r="I942" s="4"/>
      <c r="J942" s="11"/>
      <c r="K942" s="4"/>
      <c r="L942" s="4"/>
      <c r="M942" s="4"/>
      <c r="N942" s="4"/>
      <c r="O942" s="4"/>
      <c r="P942" s="4"/>
      <c r="Q942" s="11" t="e">
        <f>MIN(J942,I942,H942,G942,F942,E942,#REF!,L942)</f>
        <v>#REF!</v>
      </c>
      <c r="R942" s="11" t="e">
        <f>Q942-#REF!</f>
        <v>#REF!</v>
      </c>
      <c r="S942" s="11" t="e">
        <f t="shared" si="77"/>
        <v>#REF!</v>
      </c>
      <c r="T942" s="4">
        <f t="shared" si="79"/>
        <v>0</v>
      </c>
      <c r="U942" s="21" t="e">
        <f t="shared" si="78"/>
        <v>#REF!</v>
      </c>
      <c r="V942" s="13" t="s">
        <v>5</v>
      </c>
      <c r="W942" s="20">
        <f>COUNT(L942,M942,N942,F942,J942,I942,H942,G942,#REF!,E942,#REF!)</f>
        <v>0</v>
      </c>
      <c r="X942" s="22" t="e">
        <f t="shared" si="76"/>
        <v>#DIV/0!</v>
      </c>
      <c r="Y942" s="22" t="e">
        <f>X942-#REF!</f>
        <v>#DIV/0!</v>
      </c>
    </row>
    <row r="943" spans="1:25" s="20" customFormat="1" ht="30" x14ac:dyDescent="0.25">
      <c r="A943" s="13"/>
      <c r="B943" s="14" t="s">
        <v>530</v>
      </c>
      <c r="C943" s="37" t="s">
        <v>4</v>
      </c>
      <c r="D943" s="58" t="s">
        <v>1274</v>
      </c>
      <c r="E943" s="12"/>
      <c r="F943" s="49"/>
      <c r="G943" s="11"/>
      <c r="H943" s="4"/>
      <c r="I943" s="4"/>
      <c r="J943" s="11"/>
      <c r="K943" s="4"/>
      <c r="L943" s="4"/>
      <c r="M943" s="4"/>
      <c r="N943" s="4"/>
      <c r="O943" s="4"/>
      <c r="P943" s="4"/>
      <c r="Q943" s="11" t="e">
        <f>MIN(J943,I943,H943,G943,F943,E943,#REF!,L943)</f>
        <v>#REF!</v>
      </c>
      <c r="R943" s="11" t="e">
        <f>Q943-#REF!</f>
        <v>#REF!</v>
      </c>
      <c r="S943" s="11" t="e">
        <f t="shared" si="77"/>
        <v>#REF!</v>
      </c>
      <c r="T943" s="4">
        <f t="shared" si="79"/>
        <v>0</v>
      </c>
      <c r="U943" s="21" t="e">
        <f t="shared" si="78"/>
        <v>#REF!</v>
      </c>
      <c r="V943" s="13" t="s">
        <v>5</v>
      </c>
      <c r="W943" s="20">
        <f>COUNT(L943,M943,N943,F943,J943,I943,H943,G943,#REF!,E943,#REF!)</f>
        <v>0</v>
      </c>
      <c r="X943" s="22" t="e">
        <f t="shared" si="76"/>
        <v>#DIV/0!</v>
      </c>
      <c r="Y943" s="22" t="e">
        <f>X943-#REF!</f>
        <v>#DIV/0!</v>
      </c>
    </row>
    <row r="944" spans="1:25" s="20" customFormat="1" ht="30" x14ac:dyDescent="0.25">
      <c r="A944" s="13"/>
      <c r="B944" s="14" t="s">
        <v>531</v>
      </c>
      <c r="C944" s="37" t="s">
        <v>4</v>
      </c>
      <c r="D944" s="58" t="s">
        <v>1274</v>
      </c>
      <c r="E944" s="12"/>
      <c r="F944" s="49"/>
      <c r="G944" s="11"/>
      <c r="H944" s="4"/>
      <c r="I944" s="4"/>
      <c r="J944" s="11"/>
      <c r="K944" s="4"/>
      <c r="L944" s="4"/>
      <c r="M944" s="4"/>
      <c r="N944" s="4"/>
      <c r="O944" s="4"/>
      <c r="P944" s="4"/>
      <c r="Q944" s="11" t="e">
        <f>MIN(J944,I944,H944,G944,F944,E944,#REF!,L944)</f>
        <v>#REF!</v>
      </c>
      <c r="R944" s="11" t="e">
        <f>Q944-#REF!</f>
        <v>#REF!</v>
      </c>
      <c r="S944" s="11" t="e">
        <f t="shared" si="77"/>
        <v>#REF!</v>
      </c>
      <c r="T944" s="4">
        <f t="shared" si="79"/>
        <v>0</v>
      </c>
      <c r="U944" s="21" t="e">
        <f t="shared" si="78"/>
        <v>#REF!</v>
      </c>
      <c r="V944" s="13" t="s">
        <v>5</v>
      </c>
      <c r="W944" s="20">
        <f>COUNT(L944,M944,N944,F944,J944,I944,H944,G944,#REF!,E944,#REF!)</f>
        <v>0</v>
      </c>
      <c r="X944" s="22" t="e">
        <f t="shared" si="76"/>
        <v>#DIV/0!</v>
      </c>
      <c r="Y944" s="22" t="e">
        <f>X944-#REF!</f>
        <v>#DIV/0!</v>
      </c>
    </row>
    <row r="945" spans="1:25" s="20" customFormat="1" ht="30" x14ac:dyDescent="0.25">
      <c r="A945" s="13"/>
      <c r="B945" s="14" t="s">
        <v>532</v>
      </c>
      <c r="C945" s="37" t="s">
        <v>4</v>
      </c>
      <c r="D945" s="58" t="s">
        <v>1274</v>
      </c>
      <c r="E945" s="12"/>
      <c r="F945" s="49"/>
      <c r="G945" s="11"/>
      <c r="H945" s="4"/>
      <c r="I945" s="4"/>
      <c r="J945" s="11"/>
      <c r="K945" s="4"/>
      <c r="L945" s="4"/>
      <c r="M945" s="4"/>
      <c r="N945" s="4"/>
      <c r="O945" s="4"/>
      <c r="P945" s="4"/>
      <c r="Q945" s="11" t="e">
        <f>MIN(J945,I945,H945,G945,F945,E945,#REF!,L945)</f>
        <v>#REF!</v>
      </c>
      <c r="R945" s="11" t="e">
        <f>Q945-#REF!</f>
        <v>#REF!</v>
      </c>
      <c r="S945" s="11" t="e">
        <f t="shared" si="77"/>
        <v>#REF!</v>
      </c>
      <c r="T945" s="4">
        <f t="shared" si="79"/>
        <v>0</v>
      </c>
      <c r="U945" s="21" t="e">
        <f t="shared" si="78"/>
        <v>#REF!</v>
      </c>
      <c r="V945" s="13" t="s">
        <v>5</v>
      </c>
      <c r="W945" s="20">
        <f>COUNT(L945,M945,N945,F945,J945,I945,H945,G945,#REF!,E945,#REF!)</f>
        <v>0</v>
      </c>
      <c r="X945" s="22" t="e">
        <f t="shared" si="76"/>
        <v>#DIV/0!</v>
      </c>
      <c r="Y945" s="22" t="e">
        <f>X945-#REF!</f>
        <v>#DIV/0!</v>
      </c>
    </row>
    <row r="946" spans="1:25" s="20" customFormat="1" ht="30" x14ac:dyDescent="0.25">
      <c r="A946" s="13"/>
      <c r="B946" s="14" t="s">
        <v>533</v>
      </c>
      <c r="C946" s="37" t="s">
        <v>4</v>
      </c>
      <c r="D946" s="58" t="s">
        <v>1274</v>
      </c>
      <c r="E946" s="12"/>
      <c r="F946" s="49"/>
      <c r="G946" s="11"/>
      <c r="H946" s="4"/>
      <c r="I946" s="4"/>
      <c r="J946" s="11"/>
      <c r="K946" s="4"/>
      <c r="L946" s="4"/>
      <c r="M946" s="4"/>
      <c r="N946" s="4"/>
      <c r="O946" s="4"/>
      <c r="P946" s="4"/>
      <c r="Q946" s="11" t="e">
        <f>MIN(J946,I946,H946,G946,F946,E946,#REF!,L946)</f>
        <v>#REF!</v>
      </c>
      <c r="R946" s="11" t="e">
        <f>Q946-#REF!</f>
        <v>#REF!</v>
      </c>
      <c r="S946" s="11" t="e">
        <f t="shared" si="77"/>
        <v>#REF!</v>
      </c>
      <c r="T946" s="4">
        <f t="shared" si="79"/>
        <v>0</v>
      </c>
      <c r="U946" s="21" t="e">
        <f t="shared" si="78"/>
        <v>#REF!</v>
      </c>
      <c r="V946" s="13" t="s">
        <v>5</v>
      </c>
      <c r="W946" s="20">
        <f>COUNT(L946,M946,N946,F946,J946,I946,H946,G946,#REF!,E946,#REF!)</f>
        <v>0</v>
      </c>
      <c r="X946" s="22" t="e">
        <f t="shared" si="76"/>
        <v>#DIV/0!</v>
      </c>
      <c r="Y946" s="22" t="e">
        <f>X946-#REF!</f>
        <v>#DIV/0!</v>
      </c>
    </row>
    <row r="947" spans="1:25" s="20" customFormat="1" ht="30" x14ac:dyDescent="0.25">
      <c r="A947" s="13"/>
      <c r="B947" s="14" t="s">
        <v>534</v>
      </c>
      <c r="C947" s="37" t="s">
        <v>4</v>
      </c>
      <c r="D947" s="58" t="s">
        <v>1274</v>
      </c>
      <c r="E947" s="12"/>
      <c r="F947" s="49"/>
      <c r="G947" s="11"/>
      <c r="H947" s="4"/>
      <c r="I947" s="4"/>
      <c r="J947" s="11"/>
      <c r="K947" s="4"/>
      <c r="L947" s="4"/>
      <c r="M947" s="4"/>
      <c r="N947" s="4"/>
      <c r="O947" s="4"/>
      <c r="P947" s="4"/>
      <c r="Q947" s="11" t="e">
        <f>MIN(J947,I947,H947,G947,F947,E947,#REF!,L947)</f>
        <v>#REF!</v>
      </c>
      <c r="R947" s="11" t="e">
        <f>Q947-#REF!</f>
        <v>#REF!</v>
      </c>
      <c r="S947" s="11" t="e">
        <f t="shared" si="77"/>
        <v>#REF!</v>
      </c>
      <c r="T947" s="4">
        <f t="shared" si="79"/>
        <v>0</v>
      </c>
      <c r="U947" s="21" t="e">
        <f t="shared" si="78"/>
        <v>#REF!</v>
      </c>
      <c r="V947" s="13" t="s">
        <v>5</v>
      </c>
      <c r="W947" s="20">
        <f>COUNT(L947,M947,N947,F947,J947,I947,H947,G947,#REF!,E947,#REF!)</f>
        <v>0</v>
      </c>
      <c r="X947" s="22" t="e">
        <f t="shared" si="76"/>
        <v>#DIV/0!</v>
      </c>
      <c r="Y947" s="22" t="e">
        <f>X947-#REF!</f>
        <v>#DIV/0!</v>
      </c>
    </row>
    <row r="948" spans="1:25" s="20" customFormat="1" ht="30" x14ac:dyDescent="0.25">
      <c r="A948" s="13"/>
      <c r="B948" s="14" t="s">
        <v>535</v>
      </c>
      <c r="C948" s="37" t="s">
        <v>4</v>
      </c>
      <c r="D948" s="58" t="s">
        <v>1274</v>
      </c>
      <c r="E948" s="12"/>
      <c r="F948" s="49"/>
      <c r="G948" s="11"/>
      <c r="H948" s="4"/>
      <c r="I948" s="4"/>
      <c r="J948" s="11"/>
      <c r="K948" s="4"/>
      <c r="L948" s="4"/>
      <c r="M948" s="4"/>
      <c r="N948" s="4"/>
      <c r="O948" s="4"/>
      <c r="P948" s="4"/>
      <c r="Q948" s="11" t="e">
        <f>MIN(J948,I948,H948,G948,F948,E948,#REF!,L948)</f>
        <v>#REF!</v>
      </c>
      <c r="R948" s="11" t="e">
        <f>Q948-#REF!</f>
        <v>#REF!</v>
      </c>
      <c r="S948" s="11" t="e">
        <f t="shared" si="77"/>
        <v>#REF!</v>
      </c>
      <c r="T948" s="4">
        <f t="shared" si="79"/>
        <v>0</v>
      </c>
      <c r="U948" s="21" t="e">
        <f t="shared" si="78"/>
        <v>#REF!</v>
      </c>
      <c r="V948" s="13" t="s">
        <v>5</v>
      </c>
      <c r="W948" s="20">
        <f>COUNT(L948,M948,N948,F948,J948,I948,H948,G948,#REF!,E948,#REF!)</f>
        <v>0</v>
      </c>
      <c r="X948" s="22" t="e">
        <f t="shared" si="76"/>
        <v>#DIV/0!</v>
      </c>
      <c r="Y948" s="22" t="e">
        <f>X948-#REF!</f>
        <v>#DIV/0!</v>
      </c>
    </row>
    <row r="949" spans="1:25" s="20" customFormat="1" ht="30" x14ac:dyDescent="0.25">
      <c r="A949" s="13"/>
      <c r="B949" s="14" t="s">
        <v>536</v>
      </c>
      <c r="C949" s="37" t="s">
        <v>4</v>
      </c>
      <c r="D949" s="58" t="s">
        <v>1274</v>
      </c>
      <c r="E949" s="12"/>
      <c r="F949" s="49"/>
      <c r="G949" s="11"/>
      <c r="H949" s="4"/>
      <c r="I949" s="4"/>
      <c r="J949" s="11"/>
      <c r="K949" s="4"/>
      <c r="L949" s="4"/>
      <c r="M949" s="4"/>
      <c r="N949" s="4"/>
      <c r="O949" s="4"/>
      <c r="P949" s="4"/>
      <c r="Q949" s="11" t="e">
        <f>MIN(J949,I949,H949,G949,F949,E949,#REF!,L949)</f>
        <v>#REF!</v>
      </c>
      <c r="R949" s="11" t="e">
        <f>Q949-#REF!</f>
        <v>#REF!</v>
      </c>
      <c r="S949" s="11" t="e">
        <f t="shared" si="77"/>
        <v>#REF!</v>
      </c>
      <c r="T949" s="4">
        <f t="shared" si="79"/>
        <v>0</v>
      </c>
      <c r="U949" s="21" t="e">
        <f t="shared" si="78"/>
        <v>#REF!</v>
      </c>
      <c r="V949" s="13" t="s">
        <v>5</v>
      </c>
      <c r="W949" s="20">
        <f>COUNT(L949,M949,N949,F949,J949,I949,H949,G949,#REF!,E949,#REF!)</f>
        <v>0</v>
      </c>
      <c r="X949" s="22" t="e">
        <f t="shared" si="76"/>
        <v>#DIV/0!</v>
      </c>
      <c r="Y949" s="22" t="e">
        <f>X949-#REF!</f>
        <v>#DIV/0!</v>
      </c>
    </row>
    <row r="950" spans="1:25" s="20" customFormat="1" ht="30" x14ac:dyDescent="0.25">
      <c r="A950" s="13"/>
      <c r="B950" s="14" t="s">
        <v>537</v>
      </c>
      <c r="C950" s="37" t="s">
        <v>4</v>
      </c>
      <c r="D950" s="58" t="s">
        <v>1274</v>
      </c>
      <c r="E950" s="12"/>
      <c r="F950" s="49"/>
      <c r="G950" s="11"/>
      <c r="H950" s="4"/>
      <c r="I950" s="4"/>
      <c r="J950" s="11"/>
      <c r="K950" s="4"/>
      <c r="L950" s="4"/>
      <c r="M950" s="4"/>
      <c r="N950" s="4"/>
      <c r="O950" s="4"/>
      <c r="P950" s="4"/>
      <c r="Q950" s="11" t="e">
        <f>MIN(J950,I950,H950,G950,F950,E950,#REF!,L950)</f>
        <v>#REF!</v>
      </c>
      <c r="R950" s="11" t="e">
        <f>Q950-#REF!</f>
        <v>#REF!</v>
      </c>
      <c r="S950" s="11" t="e">
        <f t="shared" si="77"/>
        <v>#REF!</v>
      </c>
      <c r="T950" s="4">
        <f t="shared" si="79"/>
        <v>0</v>
      </c>
      <c r="U950" s="21" t="e">
        <f t="shared" si="78"/>
        <v>#REF!</v>
      </c>
      <c r="V950" s="13" t="s">
        <v>5</v>
      </c>
      <c r="W950" s="20">
        <f>COUNT(L950,M950,N950,F950,J950,I950,H950,G950,#REF!,E950,#REF!)</f>
        <v>0</v>
      </c>
      <c r="X950" s="22" t="e">
        <f t="shared" si="76"/>
        <v>#DIV/0!</v>
      </c>
      <c r="Y950" s="22" t="e">
        <f>X950-#REF!</f>
        <v>#DIV/0!</v>
      </c>
    </row>
    <row r="951" spans="1:25" s="20" customFormat="1" ht="30" x14ac:dyDescent="0.25">
      <c r="A951" s="13"/>
      <c r="B951" s="14" t="s">
        <v>538</v>
      </c>
      <c r="C951" s="37" t="s">
        <v>4</v>
      </c>
      <c r="D951" s="58" t="s">
        <v>1274</v>
      </c>
      <c r="E951" s="12"/>
      <c r="F951" s="49"/>
      <c r="G951" s="11"/>
      <c r="H951" s="4"/>
      <c r="I951" s="4"/>
      <c r="J951" s="11"/>
      <c r="K951" s="4"/>
      <c r="L951" s="4"/>
      <c r="M951" s="4"/>
      <c r="N951" s="4"/>
      <c r="O951" s="4"/>
      <c r="P951" s="4"/>
      <c r="Q951" s="11" t="e">
        <f>MIN(J951,I951,H951,G951,F951,E951,#REF!,L951)</f>
        <v>#REF!</v>
      </c>
      <c r="R951" s="11" t="e">
        <f>Q951-#REF!</f>
        <v>#REF!</v>
      </c>
      <c r="S951" s="11" t="e">
        <f t="shared" si="77"/>
        <v>#REF!</v>
      </c>
      <c r="T951" s="4">
        <f t="shared" si="79"/>
        <v>0</v>
      </c>
      <c r="U951" s="21" t="e">
        <f t="shared" si="78"/>
        <v>#REF!</v>
      </c>
      <c r="V951" s="13" t="s">
        <v>5</v>
      </c>
      <c r="W951" s="20">
        <f>COUNT(L951,M951,N951,F951,J951,I951,H951,G951,#REF!,E951,#REF!)</f>
        <v>0</v>
      </c>
      <c r="X951" s="22" t="e">
        <f t="shared" si="76"/>
        <v>#DIV/0!</v>
      </c>
      <c r="Y951" s="22" t="e">
        <f>X951-#REF!</f>
        <v>#DIV/0!</v>
      </c>
    </row>
    <row r="952" spans="1:25" s="20" customFormat="1" ht="30" x14ac:dyDescent="0.25">
      <c r="A952" s="13"/>
      <c r="B952" s="14" t="s">
        <v>539</v>
      </c>
      <c r="C952" s="37" t="s">
        <v>4</v>
      </c>
      <c r="D952" s="58" t="s">
        <v>1274</v>
      </c>
      <c r="E952" s="12"/>
      <c r="F952" s="49"/>
      <c r="G952" s="11"/>
      <c r="H952" s="4"/>
      <c r="I952" s="4"/>
      <c r="J952" s="11"/>
      <c r="K952" s="4"/>
      <c r="L952" s="4"/>
      <c r="M952" s="4"/>
      <c r="N952" s="4"/>
      <c r="O952" s="4"/>
      <c r="P952" s="4"/>
      <c r="Q952" s="11" t="e">
        <f>MIN(J952,I952,H952,G952,F952,E952,#REF!,L952)</f>
        <v>#REF!</v>
      </c>
      <c r="R952" s="11" t="e">
        <f>Q952-#REF!</f>
        <v>#REF!</v>
      </c>
      <c r="S952" s="11" t="e">
        <f t="shared" si="77"/>
        <v>#REF!</v>
      </c>
      <c r="T952" s="4">
        <f t="shared" si="79"/>
        <v>0</v>
      </c>
      <c r="U952" s="21" t="e">
        <f t="shared" si="78"/>
        <v>#REF!</v>
      </c>
      <c r="V952" s="13" t="s">
        <v>5</v>
      </c>
      <c r="W952" s="20">
        <f>COUNT(L952,M952,N952,F952,J952,I952,H952,G952,#REF!,E952,#REF!)</f>
        <v>0</v>
      </c>
      <c r="X952" s="22" t="e">
        <f t="shared" si="76"/>
        <v>#DIV/0!</v>
      </c>
      <c r="Y952" s="22" t="e">
        <f>X952-#REF!</f>
        <v>#DIV/0!</v>
      </c>
    </row>
    <row r="953" spans="1:25" s="20" customFormat="1" ht="30" x14ac:dyDescent="0.25">
      <c r="A953" s="13"/>
      <c r="B953" s="14" t="s">
        <v>540</v>
      </c>
      <c r="C953" s="37" t="s">
        <v>4</v>
      </c>
      <c r="D953" s="58" t="s">
        <v>1274</v>
      </c>
      <c r="E953" s="12"/>
      <c r="F953" s="49"/>
      <c r="G953" s="11"/>
      <c r="H953" s="4"/>
      <c r="I953" s="4"/>
      <c r="J953" s="11"/>
      <c r="K953" s="4"/>
      <c r="L953" s="4"/>
      <c r="M953" s="4"/>
      <c r="N953" s="4"/>
      <c r="O953" s="4"/>
      <c r="P953" s="4"/>
      <c r="Q953" s="11" t="e">
        <f>MIN(J953,I953,H953,G953,F953,E953,#REF!,L953)</f>
        <v>#REF!</v>
      </c>
      <c r="R953" s="11" t="e">
        <f>Q953-#REF!</f>
        <v>#REF!</v>
      </c>
      <c r="S953" s="11" t="e">
        <f t="shared" si="77"/>
        <v>#REF!</v>
      </c>
      <c r="T953" s="4">
        <f t="shared" si="79"/>
        <v>0</v>
      </c>
      <c r="U953" s="21" t="e">
        <f t="shared" si="78"/>
        <v>#REF!</v>
      </c>
      <c r="V953" s="13" t="s">
        <v>5</v>
      </c>
      <c r="W953" s="20">
        <f>COUNT(L953,M953,N953,F953,J953,I953,H953,G953,#REF!,E953,#REF!)</f>
        <v>0</v>
      </c>
      <c r="X953" s="22" t="e">
        <f t="shared" si="76"/>
        <v>#DIV/0!</v>
      </c>
      <c r="Y953" s="22" t="e">
        <f>X953-#REF!</f>
        <v>#DIV/0!</v>
      </c>
    </row>
    <row r="954" spans="1:25" s="20" customFormat="1" ht="30" x14ac:dyDescent="0.25">
      <c r="A954" s="13"/>
      <c r="B954" s="14" t="s">
        <v>541</v>
      </c>
      <c r="C954" s="37" t="s">
        <v>4</v>
      </c>
      <c r="D954" s="58" t="s">
        <v>1274</v>
      </c>
      <c r="E954" s="12"/>
      <c r="F954" s="49"/>
      <c r="G954" s="11"/>
      <c r="H954" s="4"/>
      <c r="I954" s="4"/>
      <c r="J954" s="11"/>
      <c r="K954" s="4"/>
      <c r="L954" s="4"/>
      <c r="M954" s="4"/>
      <c r="N954" s="4"/>
      <c r="O954" s="4"/>
      <c r="P954" s="4"/>
      <c r="Q954" s="11" t="e">
        <f>MIN(J954,I954,H954,G954,F954,E954,#REF!,L954)</f>
        <v>#REF!</v>
      </c>
      <c r="R954" s="11" t="e">
        <f>Q954-#REF!</f>
        <v>#REF!</v>
      </c>
      <c r="S954" s="11" t="e">
        <f t="shared" si="77"/>
        <v>#REF!</v>
      </c>
      <c r="T954" s="4">
        <f t="shared" si="79"/>
        <v>0</v>
      </c>
      <c r="U954" s="21" t="e">
        <f t="shared" si="78"/>
        <v>#REF!</v>
      </c>
      <c r="V954" s="13" t="s">
        <v>5</v>
      </c>
      <c r="W954" s="20">
        <f>COUNT(L954,M954,N954,F954,J954,I954,H954,G954,#REF!,E954,#REF!)</f>
        <v>0</v>
      </c>
      <c r="X954" s="22" t="e">
        <f t="shared" si="76"/>
        <v>#DIV/0!</v>
      </c>
      <c r="Y954" s="22" t="e">
        <f>X954-#REF!</f>
        <v>#DIV/0!</v>
      </c>
    </row>
    <row r="955" spans="1:25" s="20" customFormat="1" ht="30" x14ac:dyDescent="0.25">
      <c r="A955" s="13"/>
      <c r="B955" s="14" t="s">
        <v>542</v>
      </c>
      <c r="C955" s="37" t="s">
        <v>4</v>
      </c>
      <c r="D955" s="58" t="s">
        <v>1274</v>
      </c>
      <c r="E955" s="12"/>
      <c r="F955" s="49"/>
      <c r="G955" s="11"/>
      <c r="H955" s="4"/>
      <c r="I955" s="4"/>
      <c r="J955" s="11"/>
      <c r="K955" s="4"/>
      <c r="L955" s="4"/>
      <c r="M955" s="4"/>
      <c r="N955" s="4"/>
      <c r="O955" s="4"/>
      <c r="P955" s="4"/>
      <c r="Q955" s="11" t="e">
        <f>MIN(J955,I955,H955,G955,F955,E955,#REF!,L955)</f>
        <v>#REF!</v>
      </c>
      <c r="R955" s="11" t="e">
        <f>Q955-#REF!</f>
        <v>#REF!</v>
      </c>
      <c r="S955" s="11" t="e">
        <f t="shared" si="77"/>
        <v>#REF!</v>
      </c>
      <c r="T955" s="4">
        <f t="shared" si="79"/>
        <v>0</v>
      </c>
      <c r="U955" s="21" t="e">
        <f t="shared" si="78"/>
        <v>#REF!</v>
      </c>
      <c r="V955" s="13" t="s">
        <v>5</v>
      </c>
      <c r="W955" s="20">
        <f>COUNT(L955,M955,N955,F955,J955,I955,H955,G955,#REF!,E955,#REF!)</f>
        <v>0</v>
      </c>
      <c r="X955" s="22" t="e">
        <f t="shared" si="76"/>
        <v>#DIV/0!</v>
      </c>
      <c r="Y955" s="22" t="e">
        <f>X955-#REF!</f>
        <v>#DIV/0!</v>
      </c>
    </row>
    <row r="956" spans="1:25" s="20" customFormat="1" ht="30" x14ac:dyDescent="0.25">
      <c r="A956" s="13"/>
      <c r="B956" s="14" t="s">
        <v>543</v>
      </c>
      <c r="C956" s="37" t="s">
        <v>4</v>
      </c>
      <c r="D956" s="58" t="s">
        <v>1274</v>
      </c>
      <c r="E956" s="12"/>
      <c r="F956" s="49"/>
      <c r="G956" s="11"/>
      <c r="H956" s="4"/>
      <c r="I956" s="4"/>
      <c r="J956" s="11"/>
      <c r="K956" s="4"/>
      <c r="L956" s="4"/>
      <c r="M956" s="4"/>
      <c r="N956" s="4"/>
      <c r="O956" s="4"/>
      <c r="P956" s="4"/>
      <c r="Q956" s="11" t="e">
        <f>MIN(J956,I956,H956,G956,F956,E956,#REF!,L956)</f>
        <v>#REF!</v>
      </c>
      <c r="R956" s="11" t="e">
        <f>Q956-#REF!</f>
        <v>#REF!</v>
      </c>
      <c r="S956" s="11" t="e">
        <f t="shared" si="77"/>
        <v>#REF!</v>
      </c>
      <c r="T956" s="4">
        <f t="shared" si="79"/>
        <v>0</v>
      </c>
      <c r="U956" s="21" t="e">
        <f t="shared" si="78"/>
        <v>#REF!</v>
      </c>
      <c r="V956" s="13" t="s">
        <v>5</v>
      </c>
      <c r="W956" s="20">
        <f>COUNT(L956,M956,N956,F956,J956,I956,H956,G956,#REF!,E956,#REF!)</f>
        <v>0</v>
      </c>
      <c r="X956" s="22" t="e">
        <f t="shared" si="76"/>
        <v>#DIV/0!</v>
      </c>
      <c r="Y956" s="22" t="e">
        <f>X956-#REF!</f>
        <v>#DIV/0!</v>
      </c>
    </row>
    <row r="957" spans="1:25" s="20" customFormat="1" ht="30" x14ac:dyDescent="0.25">
      <c r="A957" s="13"/>
      <c r="B957" s="14" t="s">
        <v>544</v>
      </c>
      <c r="C957" s="37" t="s">
        <v>4</v>
      </c>
      <c r="D957" s="58" t="s">
        <v>1274</v>
      </c>
      <c r="E957" s="12"/>
      <c r="F957" s="49"/>
      <c r="G957" s="11"/>
      <c r="H957" s="4"/>
      <c r="I957" s="4"/>
      <c r="J957" s="11"/>
      <c r="K957" s="4"/>
      <c r="L957" s="4"/>
      <c r="M957" s="4"/>
      <c r="N957" s="4"/>
      <c r="O957" s="4"/>
      <c r="P957" s="4"/>
      <c r="Q957" s="11" t="e">
        <f>MIN(J957,I957,H957,G957,F957,E957,#REF!,L957)</f>
        <v>#REF!</v>
      </c>
      <c r="R957" s="11" t="e">
        <f>Q957-#REF!</f>
        <v>#REF!</v>
      </c>
      <c r="S957" s="11" t="e">
        <f t="shared" si="77"/>
        <v>#REF!</v>
      </c>
      <c r="T957" s="4">
        <f t="shared" si="79"/>
        <v>0</v>
      </c>
      <c r="U957" s="21" t="e">
        <f t="shared" si="78"/>
        <v>#REF!</v>
      </c>
      <c r="V957" s="13" t="s">
        <v>5</v>
      </c>
      <c r="W957" s="20">
        <f>COUNT(L957,M957,N957,F957,J957,I957,H957,G957,#REF!,E957,#REF!)</f>
        <v>0</v>
      </c>
      <c r="X957" s="22" t="e">
        <f t="shared" si="76"/>
        <v>#DIV/0!</v>
      </c>
      <c r="Y957" s="22" t="e">
        <f>X957-#REF!</f>
        <v>#DIV/0!</v>
      </c>
    </row>
    <row r="958" spans="1:25" s="20" customFormat="1" ht="30" x14ac:dyDescent="0.25">
      <c r="A958" s="13"/>
      <c r="B958" s="14" t="s">
        <v>545</v>
      </c>
      <c r="C958" s="37" t="s">
        <v>4</v>
      </c>
      <c r="D958" s="58" t="s">
        <v>1274</v>
      </c>
      <c r="E958" s="12"/>
      <c r="F958" s="49"/>
      <c r="G958" s="11"/>
      <c r="H958" s="4"/>
      <c r="I958" s="4"/>
      <c r="J958" s="11"/>
      <c r="K958" s="4"/>
      <c r="L958" s="4"/>
      <c r="M958" s="4"/>
      <c r="N958" s="4"/>
      <c r="O958" s="4"/>
      <c r="P958" s="4"/>
      <c r="Q958" s="11" t="e">
        <f>MIN(J958,I958,H958,G958,F958,E958,#REF!,L958)</f>
        <v>#REF!</v>
      </c>
      <c r="R958" s="11" t="e">
        <f>Q958-#REF!</f>
        <v>#REF!</v>
      </c>
      <c r="S958" s="11" t="e">
        <f t="shared" si="77"/>
        <v>#REF!</v>
      </c>
      <c r="T958" s="4">
        <f t="shared" si="79"/>
        <v>0</v>
      </c>
      <c r="U958" s="21" t="e">
        <f t="shared" si="78"/>
        <v>#REF!</v>
      </c>
      <c r="V958" s="13" t="s">
        <v>5</v>
      </c>
      <c r="W958" s="20">
        <f>COUNT(L958,M958,N958,F958,J958,I958,H958,G958,#REF!,E958,#REF!)</f>
        <v>0</v>
      </c>
      <c r="X958" s="22" t="e">
        <f t="shared" si="76"/>
        <v>#DIV/0!</v>
      </c>
      <c r="Y958" s="22" t="e">
        <f>X958-#REF!</f>
        <v>#DIV/0!</v>
      </c>
    </row>
    <row r="959" spans="1:25" s="20" customFormat="1" ht="30" x14ac:dyDescent="0.25">
      <c r="A959" s="13"/>
      <c r="B959" s="14" t="s">
        <v>546</v>
      </c>
      <c r="C959" s="37" t="s">
        <v>4</v>
      </c>
      <c r="D959" s="58" t="s">
        <v>1274</v>
      </c>
      <c r="E959" s="12"/>
      <c r="F959" s="49"/>
      <c r="G959" s="11"/>
      <c r="H959" s="4"/>
      <c r="I959" s="4"/>
      <c r="J959" s="11"/>
      <c r="K959" s="4"/>
      <c r="L959" s="4"/>
      <c r="M959" s="4"/>
      <c r="N959" s="4"/>
      <c r="O959" s="4"/>
      <c r="P959" s="4"/>
      <c r="Q959" s="11" t="e">
        <f>MIN(J959,I959,H959,G959,F959,E959,#REF!,L959)</f>
        <v>#REF!</v>
      </c>
      <c r="R959" s="11" t="e">
        <f>Q959-#REF!</f>
        <v>#REF!</v>
      </c>
      <c r="S959" s="11" t="e">
        <f t="shared" si="77"/>
        <v>#REF!</v>
      </c>
      <c r="T959" s="4">
        <f t="shared" si="79"/>
        <v>0</v>
      </c>
      <c r="U959" s="21" t="e">
        <f t="shared" si="78"/>
        <v>#REF!</v>
      </c>
      <c r="V959" s="13" t="s">
        <v>5</v>
      </c>
      <c r="W959" s="20">
        <f>COUNT(L959,M959,N959,F959,J959,I959,H959,G959,#REF!,E959,#REF!)</f>
        <v>0</v>
      </c>
      <c r="X959" s="22" t="e">
        <f t="shared" si="76"/>
        <v>#DIV/0!</v>
      </c>
      <c r="Y959" s="22" t="e">
        <f>X959-#REF!</f>
        <v>#DIV/0!</v>
      </c>
    </row>
    <row r="960" spans="1:25" s="20" customFormat="1" ht="30" x14ac:dyDescent="0.25">
      <c r="A960" s="13"/>
      <c r="B960" s="14" t="s">
        <v>547</v>
      </c>
      <c r="C960" s="37" t="s">
        <v>4</v>
      </c>
      <c r="D960" s="58" t="s">
        <v>1274</v>
      </c>
      <c r="E960" s="12"/>
      <c r="F960" s="49"/>
      <c r="G960" s="11"/>
      <c r="H960" s="4"/>
      <c r="I960" s="4"/>
      <c r="J960" s="11"/>
      <c r="K960" s="4"/>
      <c r="L960" s="4"/>
      <c r="M960" s="4"/>
      <c r="N960" s="4"/>
      <c r="O960" s="4"/>
      <c r="P960" s="4"/>
      <c r="Q960" s="11" t="e">
        <f>MIN(J960,I960,H960,G960,F960,E960,#REF!,L960)</f>
        <v>#REF!</v>
      </c>
      <c r="R960" s="11" t="e">
        <f>Q960-#REF!</f>
        <v>#REF!</v>
      </c>
      <c r="S960" s="11" t="e">
        <f t="shared" si="77"/>
        <v>#REF!</v>
      </c>
      <c r="T960" s="4">
        <f t="shared" si="79"/>
        <v>0</v>
      </c>
      <c r="U960" s="21" t="e">
        <f t="shared" si="78"/>
        <v>#REF!</v>
      </c>
      <c r="V960" s="13" t="s">
        <v>5</v>
      </c>
      <c r="W960" s="20">
        <f>COUNT(L960,M960,N960,F960,J960,I960,H960,G960,#REF!,E960,#REF!)</f>
        <v>0</v>
      </c>
      <c r="X960" s="22" t="e">
        <f t="shared" si="76"/>
        <v>#DIV/0!</v>
      </c>
      <c r="Y960" s="22" t="e">
        <f>X960-#REF!</f>
        <v>#DIV/0!</v>
      </c>
    </row>
    <row r="961" spans="1:25" s="20" customFormat="1" ht="30" x14ac:dyDescent="0.25">
      <c r="A961" s="13"/>
      <c r="B961" s="14" t="s">
        <v>548</v>
      </c>
      <c r="C961" s="37" t="s">
        <v>4</v>
      </c>
      <c r="D961" s="58" t="s">
        <v>1274</v>
      </c>
      <c r="E961" s="12"/>
      <c r="F961" s="49"/>
      <c r="G961" s="11"/>
      <c r="H961" s="4"/>
      <c r="I961" s="4"/>
      <c r="J961" s="11"/>
      <c r="K961" s="4"/>
      <c r="L961" s="4"/>
      <c r="M961" s="4"/>
      <c r="N961" s="4"/>
      <c r="O961" s="4"/>
      <c r="P961" s="4"/>
      <c r="Q961" s="11" t="e">
        <f>MIN(J961,I961,H961,G961,F961,E961,#REF!,L961)</f>
        <v>#REF!</v>
      </c>
      <c r="R961" s="11" t="e">
        <f>Q961-#REF!</f>
        <v>#REF!</v>
      </c>
      <c r="S961" s="11" t="e">
        <f t="shared" si="77"/>
        <v>#REF!</v>
      </c>
      <c r="T961" s="4">
        <f t="shared" si="79"/>
        <v>0</v>
      </c>
      <c r="U961" s="21" t="e">
        <f t="shared" si="78"/>
        <v>#REF!</v>
      </c>
      <c r="V961" s="13" t="s">
        <v>5</v>
      </c>
      <c r="W961" s="20">
        <f>COUNT(L961,M961,N961,F961,J961,I961,H961,G961,#REF!,E961,#REF!)</f>
        <v>0</v>
      </c>
      <c r="X961" s="22" t="e">
        <f t="shared" si="76"/>
        <v>#DIV/0!</v>
      </c>
      <c r="Y961" s="22" t="e">
        <f>X961-#REF!</f>
        <v>#DIV/0!</v>
      </c>
    </row>
    <row r="962" spans="1:25" s="20" customFormat="1" ht="30" x14ac:dyDescent="0.25">
      <c r="A962" s="13"/>
      <c r="B962" s="14" t="s">
        <v>549</v>
      </c>
      <c r="C962" s="37" t="s">
        <v>4</v>
      </c>
      <c r="D962" s="58" t="s">
        <v>1274</v>
      </c>
      <c r="E962" s="12"/>
      <c r="F962" s="49"/>
      <c r="G962" s="11"/>
      <c r="H962" s="4"/>
      <c r="I962" s="4"/>
      <c r="J962" s="11"/>
      <c r="K962" s="4"/>
      <c r="L962" s="4"/>
      <c r="M962" s="4"/>
      <c r="N962" s="4"/>
      <c r="O962" s="4"/>
      <c r="P962" s="4"/>
      <c r="Q962" s="11" t="e">
        <f>MIN(J962,I962,H962,G962,F962,E962,#REF!,L962)</f>
        <v>#REF!</v>
      </c>
      <c r="R962" s="11" t="e">
        <f>Q962-#REF!</f>
        <v>#REF!</v>
      </c>
      <c r="S962" s="11" t="e">
        <f t="shared" si="77"/>
        <v>#REF!</v>
      </c>
      <c r="T962" s="4">
        <f t="shared" si="79"/>
        <v>0</v>
      </c>
      <c r="U962" s="21" t="e">
        <f t="shared" si="78"/>
        <v>#REF!</v>
      </c>
      <c r="V962" s="13" t="s">
        <v>5</v>
      </c>
      <c r="W962" s="20">
        <f>COUNT(L962,M962,N962,F962,J962,I962,H962,G962,#REF!,E962,#REF!)</f>
        <v>0</v>
      </c>
      <c r="X962" s="22" t="e">
        <f t="shared" si="76"/>
        <v>#DIV/0!</v>
      </c>
      <c r="Y962" s="22" t="e">
        <f>X962-#REF!</f>
        <v>#DIV/0!</v>
      </c>
    </row>
    <row r="963" spans="1:25" s="20" customFormat="1" ht="30" x14ac:dyDescent="0.25">
      <c r="A963" s="13"/>
      <c r="B963" s="14" t="s">
        <v>550</v>
      </c>
      <c r="C963" s="37" t="s">
        <v>4</v>
      </c>
      <c r="D963" s="58" t="s">
        <v>1274</v>
      </c>
      <c r="E963" s="12"/>
      <c r="F963" s="49"/>
      <c r="G963" s="11"/>
      <c r="H963" s="4"/>
      <c r="I963" s="4"/>
      <c r="J963" s="11"/>
      <c r="K963" s="4"/>
      <c r="L963" s="4"/>
      <c r="M963" s="4"/>
      <c r="N963" s="4"/>
      <c r="O963" s="4"/>
      <c r="P963" s="4"/>
      <c r="Q963" s="11" t="e">
        <f>MIN(J963,I963,H963,G963,F963,E963,#REF!,L963)</f>
        <v>#REF!</v>
      </c>
      <c r="R963" s="11" t="e">
        <f>Q963-#REF!</f>
        <v>#REF!</v>
      </c>
      <c r="S963" s="11" t="e">
        <f t="shared" si="77"/>
        <v>#REF!</v>
      </c>
      <c r="T963" s="4">
        <f t="shared" si="79"/>
        <v>0</v>
      </c>
      <c r="U963" s="21" t="e">
        <f t="shared" si="78"/>
        <v>#REF!</v>
      </c>
      <c r="V963" s="13" t="s">
        <v>5</v>
      </c>
      <c r="W963" s="20">
        <f>COUNT(L963,M963,N963,F963,J963,I963,H963,G963,#REF!,E963,#REF!)</f>
        <v>0</v>
      </c>
      <c r="X963" s="22" t="e">
        <f t="shared" si="76"/>
        <v>#DIV/0!</v>
      </c>
      <c r="Y963" s="22" t="e">
        <f>X963-#REF!</f>
        <v>#DIV/0!</v>
      </c>
    </row>
    <row r="964" spans="1:25" s="20" customFormat="1" ht="30" x14ac:dyDescent="0.25">
      <c r="A964" s="13"/>
      <c r="B964" s="14" t="s">
        <v>551</v>
      </c>
      <c r="C964" s="37" t="s">
        <v>4</v>
      </c>
      <c r="D964" s="58" t="s">
        <v>1274</v>
      </c>
      <c r="E964" s="12"/>
      <c r="F964" s="49"/>
      <c r="G964" s="11"/>
      <c r="H964" s="4"/>
      <c r="I964" s="4"/>
      <c r="J964" s="11"/>
      <c r="K964" s="4"/>
      <c r="L964" s="4"/>
      <c r="M964" s="4"/>
      <c r="N964" s="4"/>
      <c r="O964" s="4"/>
      <c r="P964" s="4"/>
      <c r="Q964" s="11" t="e">
        <f>MIN(J964,I964,H964,G964,F964,E964,#REF!,L964)</f>
        <v>#REF!</v>
      </c>
      <c r="R964" s="11" t="e">
        <f>Q964-#REF!</f>
        <v>#REF!</v>
      </c>
      <c r="S964" s="11" t="e">
        <f t="shared" si="77"/>
        <v>#REF!</v>
      </c>
      <c r="T964" s="4">
        <f t="shared" si="79"/>
        <v>0</v>
      </c>
      <c r="U964" s="21" t="e">
        <f t="shared" si="78"/>
        <v>#REF!</v>
      </c>
      <c r="V964" s="13" t="s">
        <v>5</v>
      </c>
      <c r="W964" s="20">
        <f>COUNT(L964,M964,N964,F964,J964,I964,H964,G964,#REF!,E964,#REF!)</f>
        <v>0</v>
      </c>
      <c r="X964" s="22" t="e">
        <f t="shared" si="76"/>
        <v>#DIV/0!</v>
      </c>
      <c r="Y964" s="22" t="e">
        <f>X964-#REF!</f>
        <v>#DIV/0!</v>
      </c>
    </row>
    <row r="965" spans="1:25" s="20" customFormat="1" ht="30" x14ac:dyDescent="0.25">
      <c r="A965" s="13"/>
      <c r="B965" s="14" t="s">
        <v>552</v>
      </c>
      <c r="C965" s="37" t="s">
        <v>4</v>
      </c>
      <c r="D965" s="58" t="s">
        <v>1274</v>
      </c>
      <c r="E965" s="12"/>
      <c r="F965" s="49"/>
      <c r="G965" s="11"/>
      <c r="H965" s="4"/>
      <c r="I965" s="4"/>
      <c r="J965" s="11"/>
      <c r="K965" s="4"/>
      <c r="L965" s="4"/>
      <c r="M965" s="4"/>
      <c r="N965" s="4"/>
      <c r="O965" s="4"/>
      <c r="P965" s="4"/>
      <c r="Q965" s="11" t="e">
        <f>MIN(J965,I965,H965,G965,F965,E965,#REF!,L965)</f>
        <v>#REF!</v>
      </c>
      <c r="R965" s="11" t="e">
        <f>Q965-#REF!</f>
        <v>#REF!</v>
      </c>
      <c r="S965" s="11" t="e">
        <f t="shared" si="77"/>
        <v>#REF!</v>
      </c>
      <c r="T965" s="4">
        <f t="shared" si="79"/>
        <v>0</v>
      </c>
      <c r="U965" s="21" t="e">
        <f t="shared" si="78"/>
        <v>#REF!</v>
      </c>
      <c r="V965" s="13" t="s">
        <v>5</v>
      </c>
      <c r="W965" s="20">
        <f>COUNT(L965,M965,N965,F965,J965,I965,H965,G965,#REF!,E965,#REF!)</f>
        <v>0</v>
      </c>
      <c r="X965" s="22" t="e">
        <f t="shared" si="76"/>
        <v>#DIV/0!</v>
      </c>
      <c r="Y965" s="22" t="e">
        <f>X965-#REF!</f>
        <v>#DIV/0!</v>
      </c>
    </row>
    <row r="966" spans="1:25" s="20" customFormat="1" ht="30" x14ac:dyDescent="0.25">
      <c r="A966" s="13"/>
      <c r="B966" s="14" t="s">
        <v>553</v>
      </c>
      <c r="C966" s="37" t="s">
        <v>4</v>
      </c>
      <c r="D966" s="58" t="s">
        <v>1274</v>
      </c>
      <c r="E966" s="12"/>
      <c r="F966" s="49"/>
      <c r="G966" s="11"/>
      <c r="H966" s="4"/>
      <c r="I966" s="4"/>
      <c r="J966" s="11"/>
      <c r="K966" s="4"/>
      <c r="L966" s="4"/>
      <c r="M966" s="4"/>
      <c r="N966" s="4"/>
      <c r="O966" s="4"/>
      <c r="P966" s="4"/>
      <c r="Q966" s="11" t="e">
        <f>MIN(J966,I966,H966,G966,F966,E966,#REF!,L966)</f>
        <v>#REF!</v>
      </c>
      <c r="R966" s="11" t="e">
        <f>Q966-#REF!</f>
        <v>#REF!</v>
      </c>
      <c r="S966" s="11" t="e">
        <f t="shared" si="77"/>
        <v>#REF!</v>
      </c>
      <c r="T966" s="4">
        <f t="shared" si="79"/>
        <v>0</v>
      </c>
      <c r="U966" s="21" t="e">
        <f t="shared" si="78"/>
        <v>#REF!</v>
      </c>
      <c r="V966" s="13" t="s">
        <v>5</v>
      </c>
      <c r="W966" s="20">
        <f>COUNT(L966,M966,N966,F966,J966,I966,H966,G966,#REF!,E966,#REF!)</f>
        <v>0</v>
      </c>
      <c r="X966" s="22" t="e">
        <f t="shared" si="76"/>
        <v>#DIV/0!</v>
      </c>
      <c r="Y966" s="22" t="e">
        <f>X966-#REF!</f>
        <v>#DIV/0!</v>
      </c>
    </row>
    <row r="967" spans="1:25" s="20" customFormat="1" ht="30" x14ac:dyDescent="0.25">
      <c r="A967" s="13"/>
      <c r="B967" s="14" t="s">
        <v>554</v>
      </c>
      <c r="C967" s="37" t="s">
        <v>4</v>
      </c>
      <c r="D967" s="58" t="s">
        <v>1274</v>
      </c>
      <c r="E967" s="12"/>
      <c r="F967" s="49"/>
      <c r="G967" s="11"/>
      <c r="H967" s="4"/>
      <c r="I967" s="4"/>
      <c r="J967" s="11"/>
      <c r="K967" s="4"/>
      <c r="L967" s="4"/>
      <c r="M967" s="4"/>
      <c r="N967" s="4"/>
      <c r="O967" s="4"/>
      <c r="P967" s="4"/>
      <c r="Q967" s="11" t="e">
        <f>MIN(J967,I967,H967,G967,F967,E967,#REF!,L967)</f>
        <v>#REF!</v>
      </c>
      <c r="R967" s="11" t="e">
        <f>Q967-#REF!</f>
        <v>#REF!</v>
      </c>
      <c r="S967" s="11" t="e">
        <f t="shared" si="77"/>
        <v>#REF!</v>
      </c>
      <c r="T967" s="4">
        <f t="shared" si="79"/>
        <v>0</v>
      </c>
      <c r="U967" s="21" t="e">
        <f t="shared" si="78"/>
        <v>#REF!</v>
      </c>
      <c r="V967" s="13" t="s">
        <v>5</v>
      </c>
      <c r="W967" s="20">
        <f>COUNT(L967,M967,N967,F967,J967,I967,H967,G967,#REF!,E967,#REF!)</f>
        <v>0</v>
      </c>
      <c r="X967" s="22" t="e">
        <f t="shared" si="76"/>
        <v>#DIV/0!</v>
      </c>
      <c r="Y967" s="22" t="e">
        <f>X967-#REF!</f>
        <v>#DIV/0!</v>
      </c>
    </row>
    <row r="968" spans="1:25" s="20" customFormat="1" ht="45" x14ac:dyDescent="0.25">
      <c r="A968" s="13"/>
      <c r="B968" s="14" t="s">
        <v>555</v>
      </c>
      <c r="C968" s="37" t="s">
        <v>4</v>
      </c>
      <c r="D968" s="58" t="s">
        <v>1274</v>
      </c>
      <c r="E968" s="12"/>
      <c r="F968" s="49"/>
      <c r="G968" s="11"/>
      <c r="H968" s="4"/>
      <c r="I968" s="4"/>
      <c r="J968" s="11"/>
      <c r="K968" s="4"/>
      <c r="L968" s="4"/>
      <c r="M968" s="4"/>
      <c r="N968" s="4"/>
      <c r="O968" s="4"/>
      <c r="P968" s="4"/>
      <c r="Q968" s="11" t="e">
        <f>MIN(J968,I968,H968,G968,F968,E968,#REF!,L968)</f>
        <v>#REF!</v>
      </c>
      <c r="R968" s="11" t="e">
        <f>Q968-#REF!</f>
        <v>#REF!</v>
      </c>
      <c r="S968" s="11" t="e">
        <f t="shared" si="77"/>
        <v>#REF!</v>
      </c>
      <c r="T968" s="4">
        <f t="shared" si="79"/>
        <v>0</v>
      </c>
      <c r="U968" s="21" t="e">
        <f t="shared" si="78"/>
        <v>#REF!</v>
      </c>
      <c r="V968" s="13" t="s">
        <v>5</v>
      </c>
      <c r="W968" s="20">
        <f>COUNT(L968,M968,N968,F968,J968,I968,H968,G968,#REF!,E968,#REF!)</f>
        <v>0</v>
      </c>
      <c r="X968" s="22" t="e">
        <f t="shared" si="76"/>
        <v>#DIV/0!</v>
      </c>
      <c r="Y968" s="22" t="e">
        <f>X968-#REF!</f>
        <v>#DIV/0!</v>
      </c>
    </row>
    <row r="969" spans="1:25" s="20" customFormat="1" x14ac:dyDescent="0.25">
      <c r="A969" s="32" t="s">
        <v>67</v>
      </c>
      <c r="B969" s="33" t="s">
        <v>556</v>
      </c>
      <c r="C969" s="36"/>
      <c r="D969" s="58"/>
      <c r="E969" s="12"/>
      <c r="F969" s="48"/>
      <c r="G969" s="11"/>
      <c r="H969" s="4"/>
      <c r="I969" s="4"/>
      <c r="J969" s="11"/>
      <c r="K969" s="4"/>
      <c r="L969" s="4"/>
      <c r="M969" s="4"/>
      <c r="N969" s="4"/>
      <c r="O969" s="4"/>
      <c r="P969" s="4"/>
      <c r="Q969" s="11"/>
      <c r="R969" s="11" t="e">
        <f>Q969-#REF!</f>
        <v>#REF!</v>
      </c>
      <c r="S969" s="11" t="e">
        <f t="shared" si="77"/>
        <v>#REF!</v>
      </c>
      <c r="T969" s="4"/>
      <c r="U969" s="21" t="e">
        <f t="shared" si="78"/>
        <v>#DIV/0!</v>
      </c>
      <c r="V969" s="13"/>
      <c r="X969" s="22" t="e">
        <f t="shared" si="76"/>
        <v>#DIV/0!</v>
      </c>
      <c r="Y969" s="22" t="e">
        <f>X969-#REF!</f>
        <v>#DIV/0!</v>
      </c>
    </row>
    <row r="970" spans="1:25" s="20" customFormat="1" ht="45" x14ac:dyDescent="0.25">
      <c r="A970" s="13"/>
      <c r="B970" s="10" t="s">
        <v>557</v>
      </c>
      <c r="C970" s="44" t="s">
        <v>4</v>
      </c>
      <c r="D970" s="58" t="s">
        <v>1274</v>
      </c>
      <c r="E970" s="12"/>
      <c r="F970" s="48"/>
      <c r="G970" s="11"/>
      <c r="H970" s="11">
        <v>279.66101694915255</v>
      </c>
      <c r="I970" s="4"/>
      <c r="J970" s="11"/>
      <c r="K970" s="4"/>
      <c r="L970" s="4"/>
      <c r="M970" s="4"/>
      <c r="N970" s="4"/>
      <c r="O970" s="4"/>
      <c r="P970" s="4"/>
      <c r="Q970" s="11" t="e">
        <f>MIN(J970,I970,H970,G970,F970,E970,#REF!,L970)</f>
        <v>#REF!</v>
      </c>
      <c r="R970" s="11" t="e">
        <f>Q970-#REF!</f>
        <v>#REF!</v>
      </c>
      <c r="S970" s="11" t="e">
        <f t="shared" si="77"/>
        <v>#REF!</v>
      </c>
      <c r="T970" s="4">
        <v>254.19</v>
      </c>
      <c r="U970" s="21" t="e">
        <f t="shared" si="78"/>
        <v>#REF!</v>
      </c>
      <c r="V970" s="12" t="s">
        <v>6</v>
      </c>
      <c r="W970" s="20">
        <f>COUNT(L970,M970,N970,F970,J970,I970,H970,G970,#REF!,E970,#REF!)</f>
        <v>1</v>
      </c>
      <c r="X970" s="22">
        <f t="shared" si="76"/>
        <v>279.66101694915255</v>
      </c>
      <c r="Y970" s="22" t="e">
        <f>X970-#REF!</f>
        <v>#REF!</v>
      </c>
    </row>
    <row r="971" spans="1:25" s="20" customFormat="1" ht="45" x14ac:dyDescent="0.25">
      <c r="A971" s="13"/>
      <c r="B971" s="10" t="s">
        <v>558</v>
      </c>
      <c r="C971" s="44" t="s">
        <v>4</v>
      </c>
      <c r="D971" s="58" t="s">
        <v>1274</v>
      </c>
      <c r="E971" s="12"/>
      <c r="F971" s="48"/>
      <c r="G971" s="11">
        <v>375</v>
      </c>
      <c r="H971" s="11">
        <v>433.8983050847458</v>
      </c>
      <c r="I971" s="4"/>
      <c r="J971" s="11"/>
      <c r="K971" s="4"/>
      <c r="L971" s="4"/>
      <c r="M971" s="4"/>
      <c r="N971" s="4"/>
      <c r="O971" s="4"/>
      <c r="P971" s="4"/>
      <c r="Q971" s="11" t="e">
        <f>MIN(J971,I971,H971,G971,F971,E971,#REF!,L971)</f>
        <v>#REF!</v>
      </c>
      <c r="R971" s="11" t="e">
        <f>Q971-#REF!</f>
        <v>#REF!</v>
      </c>
      <c r="S971" s="11" t="e">
        <f t="shared" si="77"/>
        <v>#REF!</v>
      </c>
      <c r="T971" s="4">
        <v>396.69</v>
      </c>
      <c r="U971" s="21" t="e">
        <f t="shared" si="78"/>
        <v>#REF!</v>
      </c>
      <c r="V971" s="12" t="s">
        <v>6</v>
      </c>
      <c r="W971" s="20">
        <f>COUNT(L971,M971,N971,F971,J971,I971,H971,G971,#REF!,E971,#REF!)</f>
        <v>2</v>
      </c>
      <c r="X971" s="22">
        <f t="shared" si="76"/>
        <v>404.44915254237287</v>
      </c>
      <c r="Y971" s="22" t="e">
        <f>X971-#REF!</f>
        <v>#REF!</v>
      </c>
    </row>
    <row r="972" spans="1:25" s="20" customFormat="1" ht="45" x14ac:dyDescent="0.25">
      <c r="A972" s="13"/>
      <c r="B972" s="10" t="s">
        <v>559</v>
      </c>
      <c r="C972" s="44" t="s">
        <v>4</v>
      </c>
      <c r="D972" s="58" t="s">
        <v>1274</v>
      </c>
      <c r="E972" s="12"/>
      <c r="F972" s="48"/>
      <c r="G972" s="11"/>
      <c r="H972" s="11">
        <v>299.15254237288138</v>
      </c>
      <c r="I972" s="15">
        <v>320.63559322033905</v>
      </c>
      <c r="J972" s="11"/>
      <c r="K972" s="4"/>
      <c r="L972" s="4"/>
      <c r="M972" s="4"/>
      <c r="N972" s="4"/>
      <c r="O972" s="4"/>
      <c r="P972" s="4"/>
      <c r="Q972" s="11" t="e">
        <f>MIN(J972,I972,H972,G972,F972,E972,#REF!,L972)</f>
        <v>#REF!</v>
      </c>
      <c r="R972" s="11" t="e">
        <f>Q972-#REF!</f>
        <v>#REF!</v>
      </c>
      <c r="S972" s="11" t="e">
        <f t="shared" si="77"/>
        <v>#REF!</v>
      </c>
      <c r="T972" s="4">
        <v>321</v>
      </c>
      <c r="U972" s="21" t="e">
        <f t="shared" si="78"/>
        <v>#REF!</v>
      </c>
      <c r="V972" s="12" t="s">
        <v>14</v>
      </c>
      <c r="W972" s="20">
        <f>COUNT(L972,M972,N972,F972,J972,I972,H972,G972,#REF!,E972,#REF!)</f>
        <v>2</v>
      </c>
      <c r="X972" s="22">
        <f t="shared" si="76"/>
        <v>309.89406779661022</v>
      </c>
      <c r="Y972" s="22" t="e">
        <f>X972-#REF!</f>
        <v>#REF!</v>
      </c>
    </row>
    <row r="973" spans="1:25" s="20" customFormat="1" ht="45" x14ac:dyDescent="0.25">
      <c r="A973" s="13"/>
      <c r="B973" s="10" t="s">
        <v>560</v>
      </c>
      <c r="C973" s="44" t="s">
        <v>4</v>
      </c>
      <c r="D973" s="58" t="s">
        <v>1274</v>
      </c>
      <c r="E973" s="12"/>
      <c r="F973" s="48"/>
      <c r="G973" s="11"/>
      <c r="H973" s="11">
        <v>983.05084745762713</v>
      </c>
      <c r="I973" s="4"/>
      <c r="J973" s="11"/>
      <c r="K973" s="4"/>
      <c r="L973" s="4"/>
      <c r="M973" s="4"/>
      <c r="N973" s="4"/>
      <c r="O973" s="4"/>
      <c r="P973" s="4"/>
      <c r="Q973" s="11" t="e">
        <f>MIN(J973,I973,H973,G973,F973,E973,#REF!,L973)</f>
        <v>#REF!</v>
      </c>
      <c r="R973" s="11" t="e">
        <f>Q973-#REF!</f>
        <v>#REF!</v>
      </c>
      <c r="S973" s="11" t="e">
        <f t="shared" si="77"/>
        <v>#REF!</v>
      </c>
      <c r="T973" s="4">
        <v>1086.0899999999999</v>
      </c>
      <c r="U973" s="21" t="e">
        <f t="shared" si="78"/>
        <v>#REF!</v>
      </c>
      <c r="V973" s="12" t="s">
        <v>6</v>
      </c>
      <c r="W973" s="20">
        <f>COUNT(L973,M973,N973,F973,J973,I973,H973,G973,#REF!,E973,#REF!)</f>
        <v>1</v>
      </c>
      <c r="X973" s="22">
        <f t="shared" si="76"/>
        <v>983.05084745762713</v>
      </c>
      <c r="Y973" s="22" t="e">
        <f>X973-#REF!</f>
        <v>#REF!</v>
      </c>
    </row>
    <row r="974" spans="1:25" s="20" customFormat="1" ht="30" x14ac:dyDescent="0.25">
      <c r="A974" s="13"/>
      <c r="B974" s="10" t="s">
        <v>561</v>
      </c>
      <c r="C974" s="36" t="s">
        <v>4</v>
      </c>
      <c r="D974" s="58" t="s">
        <v>1274</v>
      </c>
      <c r="E974" s="12"/>
      <c r="F974" s="48">
        <v>6932.3757540936513</v>
      </c>
      <c r="G974" s="11"/>
      <c r="H974" s="4"/>
      <c r="I974" s="4"/>
      <c r="J974" s="11"/>
      <c r="K974" s="4"/>
      <c r="L974" s="4"/>
      <c r="M974" s="4"/>
      <c r="N974" s="4"/>
      <c r="O974" s="4"/>
      <c r="P974" s="4"/>
      <c r="Q974" s="11" t="e">
        <f>MIN(J974,I974,H974,G974,F974,E974,#REF!,L974)</f>
        <v>#REF!</v>
      </c>
      <c r="R974" s="11" t="e">
        <f>Q974-#REF!</f>
        <v>#REF!</v>
      </c>
      <c r="S974" s="11" t="e">
        <f t="shared" si="77"/>
        <v>#REF!</v>
      </c>
      <c r="T974" s="11">
        <f>E974</f>
        <v>0</v>
      </c>
      <c r="U974" s="21" t="e">
        <f t="shared" si="78"/>
        <v>#REF!</v>
      </c>
      <c r="V974" s="13" t="s">
        <v>5</v>
      </c>
      <c r="W974" s="20">
        <f>COUNT(L974,M974,N974,F974,J974,I974,H974,G974,#REF!,E974,#REF!)</f>
        <v>1</v>
      </c>
      <c r="X974" s="22">
        <f t="shared" ref="X974:X1037" si="80">AVERAGE(N974,M974,L974,K974,J974,I974,H974,G974,F974)</f>
        <v>6932.3757540936513</v>
      </c>
      <c r="Y974" s="22" t="e">
        <f>X974-#REF!</f>
        <v>#REF!</v>
      </c>
    </row>
    <row r="975" spans="1:25" s="20" customFormat="1" ht="30" x14ac:dyDescent="0.25">
      <c r="A975" s="13"/>
      <c r="B975" s="10" t="s">
        <v>562</v>
      </c>
      <c r="C975" s="43" t="s">
        <v>4</v>
      </c>
      <c r="D975" s="58" t="s">
        <v>1274</v>
      </c>
      <c r="E975" s="12"/>
      <c r="F975" s="53"/>
      <c r="G975" s="11">
        <v>2186.7542372881358</v>
      </c>
      <c r="H975" s="4"/>
      <c r="I975" s="4"/>
      <c r="J975" s="11"/>
      <c r="K975" s="4"/>
      <c r="L975" s="4"/>
      <c r="M975" s="4"/>
      <c r="N975" s="4"/>
      <c r="O975" s="4"/>
      <c r="P975" s="4"/>
      <c r="Q975" s="11" t="e">
        <f>MIN(J975,I975,H975,G975,F975,E975,#REF!,L975)</f>
        <v>#REF!</v>
      </c>
      <c r="R975" s="11" t="e">
        <f>Q975-#REF!</f>
        <v>#REF!</v>
      </c>
      <c r="S975" s="11" t="e">
        <f t="shared" si="77"/>
        <v>#REF!</v>
      </c>
      <c r="T975" s="23" t="e">
        <f>Q975</f>
        <v>#REF!</v>
      </c>
      <c r="U975" s="21" t="e">
        <f t="shared" si="78"/>
        <v>#REF!</v>
      </c>
      <c r="V975" s="12" t="s">
        <v>7</v>
      </c>
      <c r="W975" s="20">
        <f>COUNT(L975,M975,N975,F975,J975,I975,H975,G975,#REF!,E975,#REF!)</f>
        <v>1</v>
      </c>
      <c r="X975" s="22">
        <f t="shared" si="80"/>
        <v>2186.7542372881358</v>
      </c>
      <c r="Y975" s="22" t="e">
        <f>X975-#REF!</f>
        <v>#REF!</v>
      </c>
    </row>
    <row r="976" spans="1:25" s="20" customFormat="1" ht="30" x14ac:dyDescent="0.25">
      <c r="A976" s="13"/>
      <c r="B976" s="10" t="s">
        <v>563</v>
      </c>
      <c r="C976" s="36" t="s">
        <v>4</v>
      </c>
      <c r="D976" s="58" t="s">
        <v>1274</v>
      </c>
      <c r="E976" s="12"/>
      <c r="F976" s="48">
        <v>359.810399310543</v>
      </c>
      <c r="G976" s="11"/>
      <c r="H976" s="4"/>
      <c r="I976" s="4"/>
      <c r="J976" s="11"/>
      <c r="K976" s="4"/>
      <c r="L976" s="4"/>
      <c r="M976" s="4"/>
      <c r="N976" s="4"/>
      <c r="O976" s="4"/>
      <c r="P976" s="4"/>
      <c r="Q976" s="11" t="e">
        <f>MIN(J976,I976,H976,G976,F976,E976,#REF!,L976)</f>
        <v>#REF!</v>
      </c>
      <c r="R976" s="11" t="e">
        <f>Q976-#REF!</f>
        <v>#REF!</v>
      </c>
      <c r="S976" s="11" t="e">
        <f t="shared" si="77"/>
        <v>#REF!</v>
      </c>
      <c r="T976" s="11">
        <f>E976</f>
        <v>0</v>
      </c>
      <c r="U976" s="21" t="e">
        <f t="shared" si="78"/>
        <v>#REF!</v>
      </c>
      <c r="V976" s="13" t="s">
        <v>5</v>
      </c>
      <c r="W976" s="20">
        <f>COUNT(L976,M976,N976,F976,J976,I976,H976,G976,#REF!,E976,#REF!)</f>
        <v>1</v>
      </c>
      <c r="X976" s="22">
        <f t="shared" si="80"/>
        <v>359.810399310543</v>
      </c>
      <c r="Y976" s="22" t="e">
        <f>X976-#REF!</f>
        <v>#REF!</v>
      </c>
    </row>
    <row r="977" spans="1:25" s="20" customFormat="1" ht="30" x14ac:dyDescent="0.25">
      <c r="A977" s="13"/>
      <c r="B977" s="10" t="s">
        <v>564</v>
      </c>
      <c r="C977" s="43" t="s">
        <v>4</v>
      </c>
      <c r="D977" s="58" t="s">
        <v>1274</v>
      </c>
      <c r="E977" s="12"/>
      <c r="F977" s="53"/>
      <c r="G977" s="11">
        <v>2215.398305084746</v>
      </c>
      <c r="H977" s="4"/>
      <c r="I977" s="4"/>
      <c r="J977" s="11"/>
      <c r="K977" s="4"/>
      <c r="L977" s="4"/>
      <c r="M977" s="4"/>
      <c r="N977" s="4"/>
      <c r="O977" s="4"/>
      <c r="P977" s="4"/>
      <c r="Q977" s="11" t="e">
        <f>MIN(J977,I977,H977,G977,F977,E977,#REF!,L977)</f>
        <v>#REF!</v>
      </c>
      <c r="R977" s="11" t="e">
        <f>Q977-#REF!</f>
        <v>#REF!</v>
      </c>
      <c r="S977" s="11" t="e">
        <f t="shared" si="77"/>
        <v>#REF!</v>
      </c>
      <c r="T977" s="23" t="e">
        <f>Q977</f>
        <v>#REF!</v>
      </c>
      <c r="U977" s="21" t="e">
        <f t="shared" si="78"/>
        <v>#REF!</v>
      </c>
      <c r="V977" s="12" t="s">
        <v>7</v>
      </c>
      <c r="W977" s="20">
        <f>COUNT(L977,M977,N977,F977,J977,I977,H977,G977,#REF!,E977,#REF!)</f>
        <v>1</v>
      </c>
      <c r="X977" s="22">
        <f t="shared" si="80"/>
        <v>2215.398305084746</v>
      </c>
      <c r="Y977" s="22" t="e">
        <f>X977-#REF!</f>
        <v>#REF!</v>
      </c>
    </row>
    <row r="978" spans="1:25" s="20" customFormat="1" ht="30" x14ac:dyDescent="0.25">
      <c r="A978" s="13"/>
      <c r="B978" s="10" t="s">
        <v>565</v>
      </c>
      <c r="C978" s="36" t="s">
        <v>4</v>
      </c>
      <c r="D978" s="58" t="s">
        <v>1274</v>
      </c>
      <c r="E978" s="12"/>
      <c r="F978" s="48"/>
      <c r="G978" s="11"/>
      <c r="H978" s="4"/>
      <c r="I978" s="4"/>
      <c r="J978" s="11"/>
      <c r="K978" s="4"/>
      <c r="L978" s="4"/>
      <c r="M978" s="4"/>
      <c r="N978" s="4"/>
      <c r="O978" s="4"/>
      <c r="P978" s="4"/>
      <c r="Q978" s="11" t="e">
        <f>MIN(J978,I978,H978,G978,F978,E978,#REF!,L978)</f>
        <v>#REF!</v>
      </c>
      <c r="R978" s="11" t="e">
        <f>Q978-#REF!</f>
        <v>#REF!</v>
      </c>
      <c r="S978" s="11" t="e">
        <f t="shared" si="77"/>
        <v>#REF!</v>
      </c>
      <c r="T978" s="11">
        <f>E978</f>
        <v>0</v>
      </c>
      <c r="U978" s="21" t="e">
        <f t="shared" si="78"/>
        <v>#REF!</v>
      </c>
      <c r="V978" s="13" t="s">
        <v>5</v>
      </c>
      <c r="W978" s="20">
        <f>COUNT(L978,M978,N978,F978,J978,I978,H978,G978,#REF!,E978,#REF!)</f>
        <v>0</v>
      </c>
      <c r="X978" s="22" t="e">
        <f t="shared" si="80"/>
        <v>#DIV/0!</v>
      </c>
      <c r="Y978" s="22" t="e">
        <f>X978-#REF!</f>
        <v>#DIV/0!</v>
      </c>
    </row>
    <row r="979" spans="1:25" s="20" customFormat="1" x14ac:dyDescent="0.25">
      <c r="A979" s="32" t="s">
        <v>68</v>
      </c>
      <c r="B979" s="33" t="s">
        <v>566</v>
      </c>
      <c r="C979" s="36"/>
      <c r="D979" s="58"/>
      <c r="E979" s="12"/>
      <c r="F979" s="48"/>
      <c r="G979" s="11"/>
      <c r="H979" s="4"/>
      <c r="I979" s="4"/>
      <c r="J979" s="11"/>
      <c r="K979" s="4"/>
      <c r="L979" s="4"/>
      <c r="M979" s="4"/>
      <c r="N979" s="4"/>
      <c r="O979" s="4"/>
      <c r="P979" s="4"/>
      <c r="Q979" s="11" t="e">
        <f>MIN(J979,I979,H979,G979,F979,E979,#REF!,L979)</f>
        <v>#REF!</v>
      </c>
      <c r="R979" s="11" t="e">
        <f>Q979-#REF!</f>
        <v>#REF!</v>
      </c>
      <c r="S979" s="11" t="e">
        <f t="shared" si="77"/>
        <v>#REF!</v>
      </c>
      <c r="T979" s="4"/>
      <c r="U979" s="21" t="e">
        <f t="shared" si="78"/>
        <v>#REF!</v>
      </c>
      <c r="V979" s="13"/>
      <c r="X979" s="22" t="e">
        <f t="shared" si="80"/>
        <v>#DIV/0!</v>
      </c>
      <c r="Y979" s="22" t="e">
        <f>X979-#REF!</f>
        <v>#DIV/0!</v>
      </c>
    </row>
    <row r="980" spans="1:25" s="20" customFormat="1" ht="60" x14ac:dyDescent="0.25">
      <c r="A980" s="13"/>
      <c r="B980" s="10" t="s">
        <v>567</v>
      </c>
      <c r="C980" s="45" t="s">
        <v>12</v>
      </c>
      <c r="D980" s="58" t="s">
        <v>1274</v>
      </c>
      <c r="E980" s="12"/>
      <c r="F980" s="54"/>
      <c r="G980" s="11"/>
      <c r="H980" s="4"/>
      <c r="I980" s="4"/>
      <c r="J980" s="11"/>
      <c r="K980" s="4"/>
      <c r="L980" s="4"/>
      <c r="M980" s="4"/>
      <c r="N980" s="4"/>
      <c r="O980" s="4"/>
      <c r="P980" s="4"/>
      <c r="Q980" s="11" t="e">
        <f>MIN(J980,I980,H980,G980,F980,E980,#REF!,L980)</f>
        <v>#REF!</v>
      </c>
      <c r="R980" s="11" t="e">
        <f>Q980-#REF!</f>
        <v>#REF!</v>
      </c>
      <c r="S980" s="11" t="e">
        <f t="shared" si="77"/>
        <v>#REF!</v>
      </c>
      <c r="T980" s="23" t="e">
        <f t="shared" ref="T980:T986" si="81">Q980</f>
        <v>#REF!</v>
      </c>
      <c r="U980" s="21" t="e">
        <f t="shared" si="78"/>
        <v>#REF!</v>
      </c>
      <c r="V980" s="12" t="s">
        <v>6</v>
      </c>
      <c r="W980" s="20">
        <f>COUNT(L980,M980,N980,F980,J980,I980,H980,G980,#REF!,E980,#REF!)</f>
        <v>0</v>
      </c>
      <c r="X980" s="22" t="e">
        <f t="shared" si="80"/>
        <v>#DIV/0!</v>
      </c>
      <c r="Y980" s="22" t="e">
        <f>X980-#REF!</f>
        <v>#DIV/0!</v>
      </c>
    </row>
    <row r="981" spans="1:25" s="20" customFormat="1" ht="285" x14ac:dyDescent="0.25">
      <c r="A981" s="13"/>
      <c r="B981" s="10" t="s">
        <v>568</v>
      </c>
      <c r="C981" s="45" t="s">
        <v>12</v>
      </c>
      <c r="D981" s="58" t="s">
        <v>1274</v>
      </c>
      <c r="E981" s="12"/>
      <c r="F981" s="54"/>
      <c r="G981" s="11">
        <v>1700062</v>
      </c>
      <c r="H981" s="11"/>
      <c r="I981" s="4"/>
      <c r="J981" s="11"/>
      <c r="K981" s="4"/>
      <c r="L981" s="4"/>
      <c r="M981" s="4"/>
      <c r="N981" s="4"/>
      <c r="O981" s="4"/>
      <c r="P981" s="4"/>
      <c r="Q981" s="11" t="e">
        <f>MIN(J981,I981,H981,G981,F981,E981,#REF!,L981)</f>
        <v>#REF!</v>
      </c>
      <c r="R981" s="11" t="e">
        <f>Q981-#REF!</f>
        <v>#REF!</v>
      </c>
      <c r="S981" s="11" t="e">
        <f t="shared" si="77"/>
        <v>#REF!</v>
      </c>
      <c r="T981" s="11" t="e">
        <f t="shared" si="81"/>
        <v>#REF!</v>
      </c>
      <c r="U981" s="21" t="e">
        <f t="shared" si="78"/>
        <v>#REF!</v>
      </c>
      <c r="V981" s="12" t="s">
        <v>7</v>
      </c>
      <c r="W981" s="20">
        <f>COUNT(L981,M981,N981,F981,J981,I981,H981,G981,#REF!,E981,#REF!)</f>
        <v>1</v>
      </c>
      <c r="X981" s="22">
        <f t="shared" si="80"/>
        <v>1700062</v>
      </c>
      <c r="Y981" s="22" t="e">
        <f>X981-#REF!</f>
        <v>#REF!</v>
      </c>
    </row>
    <row r="982" spans="1:25" s="20" customFormat="1" ht="165" x14ac:dyDescent="0.25">
      <c r="A982" s="13"/>
      <c r="B982" s="10" t="s">
        <v>569</v>
      </c>
      <c r="C982" s="45" t="s">
        <v>12</v>
      </c>
      <c r="D982" s="58" t="s">
        <v>1274</v>
      </c>
      <c r="E982" s="12"/>
      <c r="F982" s="54"/>
      <c r="G982" s="11">
        <v>1700062</v>
      </c>
      <c r="H982" s="11"/>
      <c r="I982" s="4"/>
      <c r="J982" s="11"/>
      <c r="K982" s="4"/>
      <c r="L982" s="4"/>
      <c r="M982" s="4"/>
      <c r="N982" s="4"/>
      <c r="O982" s="4"/>
      <c r="P982" s="4"/>
      <c r="Q982" s="11" t="e">
        <f>MIN(J982,I982,H982,G982,F982,E982,#REF!,L982)</f>
        <v>#REF!</v>
      </c>
      <c r="R982" s="11" t="e">
        <f>Q982-#REF!</f>
        <v>#REF!</v>
      </c>
      <c r="S982" s="11" t="e">
        <f t="shared" si="77"/>
        <v>#REF!</v>
      </c>
      <c r="T982" s="11" t="e">
        <f t="shared" si="81"/>
        <v>#REF!</v>
      </c>
      <c r="U982" s="21" t="e">
        <f t="shared" si="78"/>
        <v>#REF!</v>
      </c>
      <c r="V982" s="12" t="s">
        <v>7</v>
      </c>
      <c r="W982" s="20">
        <f>COUNT(L982,M982,N982,F982,J982,I982,H982,G982,#REF!,E982,#REF!)</f>
        <v>1</v>
      </c>
      <c r="X982" s="22">
        <f t="shared" si="80"/>
        <v>1700062</v>
      </c>
      <c r="Y982" s="22" t="e">
        <f>X982-#REF!</f>
        <v>#REF!</v>
      </c>
    </row>
    <row r="983" spans="1:25" s="20" customFormat="1" ht="165" x14ac:dyDescent="0.25">
      <c r="A983" s="13"/>
      <c r="B983" s="10" t="s">
        <v>570</v>
      </c>
      <c r="C983" s="45" t="s">
        <v>12</v>
      </c>
      <c r="D983" s="58" t="s">
        <v>1274</v>
      </c>
      <c r="E983" s="12"/>
      <c r="F983" s="54"/>
      <c r="G983" s="11">
        <v>1500055</v>
      </c>
      <c r="H983" s="11"/>
      <c r="I983" s="4"/>
      <c r="J983" s="11"/>
      <c r="K983" s="4"/>
      <c r="L983" s="4"/>
      <c r="M983" s="4"/>
      <c r="N983" s="4"/>
      <c r="O983" s="4"/>
      <c r="P983" s="4"/>
      <c r="Q983" s="11" t="e">
        <f>MIN(J983,I983,H983,G983,F983,E983,#REF!,L983)</f>
        <v>#REF!</v>
      </c>
      <c r="R983" s="11" t="e">
        <f>Q983-#REF!</f>
        <v>#REF!</v>
      </c>
      <c r="S983" s="11" t="e">
        <f t="shared" si="77"/>
        <v>#REF!</v>
      </c>
      <c r="T983" s="11" t="e">
        <f t="shared" si="81"/>
        <v>#REF!</v>
      </c>
      <c r="U983" s="21" t="e">
        <f t="shared" si="78"/>
        <v>#REF!</v>
      </c>
      <c r="V983" s="12" t="s">
        <v>7</v>
      </c>
      <c r="W983" s="20">
        <f>COUNT(L983,M983,N983,F983,J983,I983,H983,G983,#REF!,E983,#REF!)</f>
        <v>1</v>
      </c>
      <c r="X983" s="22">
        <f t="shared" si="80"/>
        <v>1500055</v>
      </c>
      <c r="Y983" s="22" t="e">
        <f>X983-#REF!</f>
        <v>#REF!</v>
      </c>
    </row>
    <row r="984" spans="1:25" s="20" customFormat="1" ht="165" x14ac:dyDescent="0.25">
      <c r="A984" s="13"/>
      <c r="B984" s="10" t="s">
        <v>571</v>
      </c>
      <c r="C984" s="45" t="s">
        <v>12</v>
      </c>
      <c r="D984" s="58" t="s">
        <v>1274</v>
      </c>
      <c r="E984" s="12"/>
      <c r="F984" s="54"/>
      <c r="G984" s="11">
        <v>1260046</v>
      </c>
      <c r="H984" s="11"/>
      <c r="I984" s="4"/>
      <c r="J984" s="11"/>
      <c r="K984" s="4"/>
      <c r="L984" s="4"/>
      <c r="M984" s="4"/>
      <c r="N984" s="4"/>
      <c r="O984" s="4"/>
      <c r="P984" s="4"/>
      <c r="Q984" s="11" t="e">
        <f>MIN(J984,I984,H984,G984,F984,E984,#REF!,L984)</f>
        <v>#REF!</v>
      </c>
      <c r="R984" s="11" t="e">
        <f>Q984-#REF!</f>
        <v>#REF!</v>
      </c>
      <c r="S984" s="11" t="e">
        <f t="shared" si="77"/>
        <v>#REF!</v>
      </c>
      <c r="T984" s="11" t="e">
        <f t="shared" si="81"/>
        <v>#REF!</v>
      </c>
      <c r="U984" s="21" t="e">
        <f t="shared" si="78"/>
        <v>#REF!</v>
      </c>
      <c r="V984" s="12" t="s">
        <v>7</v>
      </c>
      <c r="W984" s="20">
        <f>COUNT(L984,M984,N984,F984,J984,I984,H984,G984,#REF!,E984,#REF!)</f>
        <v>1</v>
      </c>
      <c r="X984" s="22">
        <f t="shared" si="80"/>
        <v>1260046</v>
      </c>
      <c r="Y984" s="22" t="e">
        <f>X984-#REF!</f>
        <v>#REF!</v>
      </c>
    </row>
    <row r="985" spans="1:25" s="20" customFormat="1" ht="150" x14ac:dyDescent="0.25">
      <c r="A985" s="13"/>
      <c r="B985" s="10" t="s">
        <v>572</v>
      </c>
      <c r="C985" s="45" t="s">
        <v>12</v>
      </c>
      <c r="D985" s="58" t="s">
        <v>1274</v>
      </c>
      <c r="E985" s="12"/>
      <c r="F985" s="54"/>
      <c r="G985" s="11">
        <v>1260046</v>
      </c>
      <c r="H985" s="11"/>
      <c r="I985" s="4"/>
      <c r="J985" s="11"/>
      <c r="K985" s="4"/>
      <c r="L985" s="4"/>
      <c r="M985" s="4"/>
      <c r="N985" s="4"/>
      <c r="O985" s="4"/>
      <c r="P985" s="4"/>
      <c r="Q985" s="11" t="e">
        <f>MIN(J985,I985,H985,G985,F985,E985,#REF!,L985)</f>
        <v>#REF!</v>
      </c>
      <c r="R985" s="11" t="e">
        <f>Q985-#REF!</f>
        <v>#REF!</v>
      </c>
      <c r="S985" s="11" t="e">
        <f t="shared" si="77"/>
        <v>#REF!</v>
      </c>
      <c r="T985" s="11" t="e">
        <f t="shared" si="81"/>
        <v>#REF!</v>
      </c>
      <c r="U985" s="21" t="e">
        <f t="shared" ref="U985:U1048" si="82">(T985-Q985)/Q985</f>
        <v>#REF!</v>
      </c>
      <c r="V985" s="12" t="s">
        <v>7</v>
      </c>
      <c r="W985" s="20">
        <f>COUNT(L985,M985,N985,F985,J985,I985,H985,G985,#REF!,E985,#REF!)</f>
        <v>1</v>
      </c>
      <c r="X985" s="22">
        <f t="shared" si="80"/>
        <v>1260046</v>
      </c>
      <c r="Y985" s="22" t="e">
        <f>X985-#REF!</f>
        <v>#REF!</v>
      </c>
    </row>
    <row r="986" spans="1:25" s="20" customFormat="1" ht="150" x14ac:dyDescent="0.25">
      <c r="A986" s="13"/>
      <c r="B986" s="10" t="s">
        <v>573</v>
      </c>
      <c r="C986" s="45" t="s">
        <v>12</v>
      </c>
      <c r="D986" s="58" t="s">
        <v>1274</v>
      </c>
      <c r="E986" s="12"/>
      <c r="F986" s="54"/>
      <c r="G986" s="11">
        <v>1216711</v>
      </c>
      <c r="H986" s="11"/>
      <c r="I986" s="4"/>
      <c r="J986" s="11"/>
      <c r="K986" s="4"/>
      <c r="L986" s="4"/>
      <c r="M986" s="4"/>
      <c r="N986" s="4"/>
      <c r="O986" s="4"/>
      <c r="P986" s="4"/>
      <c r="Q986" s="11" t="e">
        <f>MIN(J986,I986,H986,G986,F986,E986,#REF!,L986)</f>
        <v>#REF!</v>
      </c>
      <c r="R986" s="11" t="e">
        <f>Q986-#REF!</f>
        <v>#REF!</v>
      </c>
      <c r="S986" s="11" t="e">
        <f t="shared" si="77"/>
        <v>#REF!</v>
      </c>
      <c r="T986" s="11" t="e">
        <f t="shared" si="81"/>
        <v>#REF!</v>
      </c>
      <c r="U986" s="21" t="e">
        <f t="shared" si="82"/>
        <v>#REF!</v>
      </c>
      <c r="V986" s="12" t="s">
        <v>7</v>
      </c>
      <c r="W986" s="20">
        <f>COUNT(L986,M986,N986,F986,J986,I986,H986,G986,#REF!,E986,#REF!)</f>
        <v>1</v>
      </c>
      <c r="X986" s="22">
        <f t="shared" si="80"/>
        <v>1216711</v>
      </c>
      <c r="Y986" s="22" t="e">
        <f>X986-#REF!</f>
        <v>#REF!</v>
      </c>
    </row>
    <row r="987" spans="1:25" s="20" customFormat="1" ht="60" x14ac:dyDescent="0.25">
      <c r="A987" s="13"/>
      <c r="B987" s="10" t="s">
        <v>574</v>
      </c>
      <c r="C987" s="45" t="s">
        <v>12</v>
      </c>
      <c r="D987" s="58" t="s">
        <v>1274</v>
      </c>
      <c r="E987" s="12"/>
      <c r="F987" s="54"/>
      <c r="G987" s="11"/>
      <c r="H987" s="4"/>
      <c r="I987" s="4"/>
      <c r="J987" s="11"/>
      <c r="K987" s="4"/>
      <c r="L987" s="4"/>
      <c r="M987" s="4"/>
      <c r="N987" s="4"/>
      <c r="O987" s="4"/>
      <c r="P987" s="4"/>
      <c r="Q987" s="11" t="e">
        <f>MIN(J987,I987,H987,G987,F987,E987,#REF!,L987)</f>
        <v>#REF!</v>
      </c>
      <c r="R987" s="11" t="e">
        <f>Q987-#REF!</f>
        <v>#REF!</v>
      </c>
      <c r="S987" s="11" t="e">
        <f t="shared" si="77"/>
        <v>#REF!</v>
      </c>
      <c r="T987" s="23" t="e">
        <f t="shared" ref="T987:T998" si="83">Q987</f>
        <v>#REF!</v>
      </c>
      <c r="U987" s="21" t="e">
        <f t="shared" si="82"/>
        <v>#REF!</v>
      </c>
      <c r="V987" s="12" t="s">
        <v>6</v>
      </c>
      <c r="W987" s="20">
        <f>COUNT(L987,M987,N987,F987,J987,I987,H987,G987,#REF!,E987,#REF!)</f>
        <v>0</v>
      </c>
      <c r="X987" s="22" t="e">
        <f t="shared" si="80"/>
        <v>#DIV/0!</v>
      </c>
      <c r="Y987" s="22" t="e">
        <f>X987-#REF!</f>
        <v>#DIV/0!</v>
      </c>
    </row>
    <row r="988" spans="1:25" s="20" customFormat="1" ht="30" x14ac:dyDescent="0.25">
      <c r="A988" s="13"/>
      <c r="B988" s="10" t="s">
        <v>575</v>
      </c>
      <c r="C988" s="45" t="s">
        <v>12</v>
      </c>
      <c r="D988" s="58" t="s">
        <v>1274</v>
      </c>
      <c r="E988" s="12"/>
      <c r="F988" s="54"/>
      <c r="G988" s="11"/>
      <c r="H988" s="4"/>
      <c r="I988" s="4"/>
      <c r="J988" s="11"/>
      <c r="K988" s="4"/>
      <c r="L988" s="4"/>
      <c r="M988" s="4"/>
      <c r="N988" s="4"/>
      <c r="O988" s="4"/>
      <c r="P988" s="4"/>
      <c r="Q988" s="11" t="e">
        <f>MIN(J988,I988,H988,G988,F988,E988,#REF!,L988)</f>
        <v>#REF!</v>
      </c>
      <c r="R988" s="11" t="e">
        <f>Q988-#REF!</f>
        <v>#REF!</v>
      </c>
      <c r="S988" s="11" t="e">
        <f t="shared" si="77"/>
        <v>#REF!</v>
      </c>
      <c r="T988" s="23" t="e">
        <f t="shared" si="83"/>
        <v>#REF!</v>
      </c>
      <c r="U988" s="21" t="e">
        <f t="shared" si="82"/>
        <v>#REF!</v>
      </c>
      <c r="V988" s="12" t="s">
        <v>6</v>
      </c>
      <c r="W988" s="20">
        <f>COUNT(L988,M988,N988,F988,J988,I988,H988,G988,#REF!,E988,#REF!)</f>
        <v>0</v>
      </c>
      <c r="X988" s="22" t="e">
        <f t="shared" si="80"/>
        <v>#DIV/0!</v>
      </c>
      <c r="Y988" s="22" t="e">
        <f>X988-#REF!</f>
        <v>#DIV/0!</v>
      </c>
    </row>
    <row r="989" spans="1:25" s="20" customFormat="1" ht="60" x14ac:dyDescent="0.25">
      <c r="A989" s="13"/>
      <c r="B989" s="10" t="s">
        <v>576</v>
      </c>
      <c r="C989" s="45" t="s">
        <v>12</v>
      </c>
      <c r="D989" s="58" t="s">
        <v>1274</v>
      </c>
      <c r="E989" s="12"/>
      <c r="F989" s="54"/>
      <c r="G989" s="11"/>
      <c r="H989" s="4"/>
      <c r="I989" s="4"/>
      <c r="J989" s="11"/>
      <c r="K989" s="4"/>
      <c r="L989" s="4"/>
      <c r="M989" s="4"/>
      <c r="N989" s="4"/>
      <c r="O989" s="4"/>
      <c r="P989" s="4"/>
      <c r="Q989" s="11" t="e">
        <f>MIN(J989,I989,H989,G989,F989,E989,#REF!,L989)</f>
        <v>#REF!</v>
      </c>
      <c r="R989" s="11" t="e">
        <f>Q989-#REF!</f>
        <v>#REF!</v>
      </c>
      <c r="S989" s="11" t="e">
        <f t="shared" si="77"/>
        <v>#REF!</v>
      </c>
      <c r="T989" s="23" t="e">
        <f t="shared" si="83"/>
        <v>#REF!</v>
      </c>
      <c r="U989" s="21" t="e">
        <f t="shared" si="82"/>
        <v>#REF!</v>
      </c>
      <c r="V989" s="12" t="s">
        <v>6</v>
      </c>
      <c r="W989" s="20">
        <f>COUNT(L989,M989,N989,F989,J989,I989,H989,G989,#REF!,E989,#REF!)</f>
        <v>0</v>
      </c>
      <c r="X989" s="22" t="e">
        <f t="shared" si="80"/>
        <v>#DIV/0!</v>
      </c>
      <c r="Y989" s="22" t="e">
        <f>X989-#REF!</f>
        <v>#DIV/0!</v>
      </c>
    </row>
    <row r="990" spans="1:25" s="20" customFormat="1" ht="30" x14ac:dyDescent="0.25">
      <c r="A990" s="13"/>
      <c r="B990" s="10" t="s">
        <v>577</v>
      </c>
      <c r="C990" s="45" t="s">
        <v>12</v>
      </c>
      <c r="D990" s="58" t="s">
        <v>1274</v>
      </c>
      <c r="E990" s="12"/>
      <c r="F990" s="54"/>
      <c r="G990" s="11"/>
      <c r="H990" s="4"/>
      <c r="I990" s="4"/>
      <c r="J990" s="11"/>
      <c r="K990" s="4"/>
      <c r="L990" s="4"/>
      <c r="M990" s="4"/>
      <c r="N990" s="4"/>
      <c r="O990" s="4"/>
      <c r="P990" s="4"/>
      <c r="Q990" s="11" t="e">
        <f>MIN(J990,I990,H990,G990,F990,E990,#REF!,L990)</f>
        <v>#REF!</v>
      </c>
      <c r="R990" s="11" t="e">
        <f>Q990-#REF!</f>
        <v>#REF!</v>
      </c>
      <c r="S990" s="11" t="e">
        <f t="shared" si="77"/>
        <v>#REF!</v>
      </c>
      <c r="T990" s="23" t="e">
        <f t="shared" si="83"/>
        <v>#REF!</v>
      </c>
      <c r="U990" s="21" t="e">
        <f t="shared" si="82"/>
        <v>#REF!</v>
      </c>
      <c r="V990" s="12" t="s">
        <v>6</v>
      </c>
      <c r="W990" s="20">
        <f>COUNT(L990,M990,N990,F990,J990,I990,H990,G990,#REF!,E990,#REF!)</f>
        <v>0</v>
      </c>
      <c r="X990" s="22" t="e">
        <f t="shared" si="80"/>
        <v>#DIV/0!</v>
      </c>
      <c r="Y990" s="22" t="e">
        <f>X990-#REF!</f>
        <v>#DIV/0!</v>
      </c>
    </row>
    <row r="991" spans="1:25" s="20" customFormat="1" ht="90" x14ac:dyDescent="0.25">
      <c r="A991" s="13"/>
      <c r="B991" s="10" t="s">
        <v>578</v>
      </c>
      <c r="C991" s="45" t="s">
        <v>12</v>
      </c>
      <c r="D991" s="58" t="s">
        <v>1274</v>
      </c>
      <c r="E991" s="12"/>
      <c r="F991" s="54"/>
      <c r="G991" s="11"/>
      <c r="H991" s="4"/>
      <c r="I991" s="4"/>
      <c r="J991" s="11"/>
      <c r="K991" s="4"/>
      <c r="L991" s="4"/>
      <c r="M991" s="4"/>
      <c r="N991" s="4"/>
      <c r="O991" s="4"/>
      <c r="P991" s="4"/>
      <c r="Q991" s="11" t="e">
        <f>MIN(J991,I991,H991,G991,F991,E991,#REF!,L991)</f>
        <v>#REF!</v>
      </c>
      <c r="R991" s="11" t="e">
        <f>Q991-#REF!</f>
        <v>#REF!</v>
      </c>
      <c r="S991" s="11" t="e">
        <f t="shared" si="77"/>
        <v>#REF!</v>
      </c>
      <c r="T991" s="23" t="e">
        <f t="shared" si="83"/>
        <v>#REF!</v>
      </c>
      <c r="U991" s="21" t="e">
        <f t="shared" si="82"/>
        <v>#REF!</v>
      </c>
      <c r="V991" s="12" t="s">
        <v>6</v>
      </c>
      <c r="W991" s="20">
        <f>COUNT(L991,M991,N991,F991,J991,I991,H991,G991,#REF!,E991,#REF!)</f>
        <v>0</v>
      </c>
      <c r="X991" s="22" t="e">
        <f t="shared" si="80"/>
        <v>#DIV/0!</v>
      </c>
      <c r="Y991" s="22" t="e">
        <f>X991-#REF!</f>
        <v>#DIV/0!</v>
      </c>
    </row>
    <row r="992" spans="1:25" s="20" customFormat="1" ht="30" x14ac:dyDescent="0.25">
      <c r="A992" s="13"/>
      <c r="B992" s="10" t="s">
        <v>579</v>
      </c>
      <c r="C992" s="45" t="s">
        <v>12</v>
      </c>
      <c r="D992" s="58" t="s">
        <v>1274</v>
      </c>
      <c r="E992" s="12"/>
      <c r="F992" s="54"/>
      <c r="G992" s="11"/>
      <c r="H992" s="4"/>
      <c r="I992" s="4"/>
      <c r="J992" s="11"/>
      <c r="K992" s="4"/>
      <c r="L992" s="4"/>
      <c r="M992" s="4"/>
      <c r="N992" s="4"/>
      <c r="O992" s="4"/>
      <c r="P992" s="4"/>
      <c r="Q992" s="11" t="e">
        <f>MIN(J992,I992,H992,G992,F992,E992,#REF!,L992)</f>
        <v>#REF!</v>
      </c>
      <c r="R992" s="11" t="e">
        <f>Q992-#REF!</f>
        <v>#REF!</v>
      </c>
      <c r="S992" s="11" t="e">
        <f t="shared" si="77"/>
        <v>#REF!</v>
      </c>
      <c r="T992" s="23" t="e">
        <f t="shared" si="83"/>
        <v>#REF!</v>
      </c>
      <c r="U992" s="21" t="e">
        <f t="shared" si="82"/>
        <v>#REF!</v>
      </c>
      <c r="V992" s="12" t="s">
        <v>6</v>
      </c>
      <c r="W992" s="20">
        <f>COUNT(L992,M992,N992,F992,J992,I992,H992,G992,#REF!,E992,#REF!)</f>
        <v>0</v>
      </c>
      <c r="X992" s="22" t="e">
        <f t="shared" si="80"/>
        <v>#DIV/0!</v>
      </c>
      <c r="Y992" s="22" t="e">
        <f>X992-#REF!</f>
        <v>#DIV/0!</v>
      </c>
    </row>
    <row r="993" spans="1:25" s="20" customFormat="1" ht="90" x14ac:dyDescent="0.25">
      <c r="A993" s="13"/>
      <c r="B993" s="10" t="s">
        <v>580</v>
      </c>
      <c r="C993" s="45" t="s">
        <v>12</v>
      </c>
      <c r="D993" s="58" t="s">
        <v>1274</v>
      </c>
      <c r="E993" s="12"/>
      <c r="F993" s="54"/>
      <c r="G993" s="11"/>
      <c r="H993" s="4"/>
      <c r="I993" s="4"/>
      <c r="J993" s="11"/>
      <c r="K993" s="4"/>
      <c r="L993" s="4"/>
      <c r="M993" s="4"/>
      <c r="N993" s="4"/>
      <c r="O993" s="4"/>
      <c r="P993" s="4"/>
      <c r="Q993" s="11" t="e">
        <f>MIN(J993,I993,H993,G993,F993,E993,#REF!,L993)</f>
        <v>#REF!</v>
      </c>
      <c r="R993" s="11" t="e">
        <f>Q993-#REF!</f>
        <v>#REF!</v>
      </c>
      <c r="S993" s="11" t="e">
        <f t="shared" ref="S993:S1056" si="84">R993=Q993</f>
        <v>#REF!</v>
      </c>
      <c r="T993" s="23" t="e">
        <f t="shared" si="83"/>
        <v>#REF!</v>
      </c>
      <c r="U993" s="21" t="e">
        <f t="shared" si="82"/>
        <v>#REF!</v>
      </c>
      <c r="V993" s="12" t="s">
        <v>6</v>
      </c>
      <c r="W993" s="20">
        <f>COUNT(L993,M993,N993,F993,J993,I993,H993,G993,#REF!,E993,#REF!)</f>
        <v>0</v>
      </c>
      <c r="X993" s="22" t="e">
        <f t="shared" si="80"/>
        <v>#DIV/0!</v>
      </c>
      <c r="Y993" s="22" t="e">
        <f>X993-#REF!</f>
        <v>#DIV/0!</v>
      </c>
    </row>
    <row r="994" spans="1:25" s="20" customFormat="1" ht="30" x14ac:dyDescent="0.25">
      <c r="A994" s="13"/>
      <c r="B994" s="10" t="s">
        <v>581</v>
      </c>
      <c r="C994" s="39" t="s">
        <v>1259</v>
      </c>
      <c r="D994" s="58" t="s">
        <v>1274</v>
      </c>
      <c r="E994" s="12"/>
      <c r="F994" s="51"/>
      <c r="G994" s="11"/>
      <c r="H994" s="4"/>
      <c r="I994" s="4"/>
      <c r="J994" s="11"/>
      <c r="K994" s="4"/>
      <c r="L994" s="4"/>
      <c r="M994" s="4"/>
      <c r="N994" s="4"/>
      <c r="O994" s="4"/>
      <c r="P994" s="4"/>
      <c r="Q994" s="11" t="e">
        <f>MIN(J994,I994,H994,G994,F994,E994,#REF!,L994)</f>
        <v>#REF!</v>
      </c>
      <c r="R994" s="11" t="e">
        <f>Q994-#REF!</f>
        <v>#REF!</v>
      </c>
      <c r="S994" s="11" t="e">
        <f t="shared" si="84"/>
        <v>#REF!</v>
      </c>
      <c r="T994" s="23" t="e">
        <f t="shared" si="83"/>
        <v>#REF!</v>
      </c>
      <c r="U994" s="21" t="e">
        <f t="shared" si="82"/>
        <v>#REF!</v>
      </c>
      <c r="V994" s="12" t="s">
        <v>6</v>
      </c>
      <c r="W994" s="20">
        <f>COUNT(L994,M994,N994,F994,J994,I994,H994,G994,#REF!,E994,#REF!)</f>
        <v>0</v>
      </c>
      <c r="X994" s="22" t="e">
        <f t="shared" si="80"/>
        <v>#DIV/0!</v>
      </c>
      <c r="Y994" s="22" t="e">
        <f>X994-#REF!</f>
        <v>#DIV/0!</v>
      </c>
    </row>
    <row r="995" spans="1:25" s="20" customFormat="1" ht="30" x14ac:dyDescent="0.25">
      <c r="A995" s="13"/>
      <c r="B995" s="10" t="s">
        <v>582</v>
      </c>
      <c r="C995" s="46" t="s">
        <v>44</v>
      </c>
      <c r="D995" s="58" t="s">
        <v>1274</v>
      </c>
      <c r="E995" s="12"/>
      <c r="F995" s="55"/>
      <c r="G995" s="11"/>
      <c r="H995" s="4"/>
      <c r="I995" s="4"/>
      <c r="J995" s="11"/>
      <c r="K995" s="4"/>
      <c r="L995" s="4"/>
      <c r="M995" s="4"/>
      <c r="N995" s="4"/>
      <c r="O995" s="4"/>
      <c r="P995" s="4"/>
      <c r="Q995" s="11" t="e">
        <f>MIN(J995,I995,H995,G995,F995,E995,#REF!,L995)</f>
        <v>#REF!</v>
      </c>
      <c r="R995" s="11" t="e">
        <f>Q995-#REF!</f>
        <v>#REF!</v>
      </c>
      <c r="S995" s="11" t="e">
        <f t="shared" si="84"/>
        <v>#REF!</v>
      </c>
      <c r="T995" s="23" t="e">
        <f t="shared" si="83"/>
        <v>#REF!</v>
      </c>
      <c r="U995" s="21" t="e">
        <f t="shared" si="82"/>
        <v>#REF!</v>
      </c>
      <c r="V995" s="12" t="s">
        <v>6</v>
      </c>
      <c r="W995" s="20">
        <f>COUNT(L995,M995,N995,F995,J995,I995,H995,G995,#REF!,E995,#REF!)</f>
        <v>0</v>
      </c>
      <c r="X995" s="22" t="e">
        <f t="shared" si="80"/>
        <v>#DIV/0!</v>
      </c>
      <c r="Y995" s="22" t="e">
        <f>X995-#REF!</f>
        <v>#DIV/0!</v>
      </c>
    </row>
    <row r="996" spans="1:25" s="20" customFormat="1" ht="75" x14ac:dyDescent="0.25">
      <c r="A996" s="13"/>
      <c r="B996" s="10" t="s">
        <v>583</v>
      </c>
      <c r="C996" s="41" t="s">
        <v>4</v>
      </c>
      <c r="D996" s="58" t="s">
        <v>1274</v>
      </c>
      <c r="E996" s="12"/>
      <c r="F996" s="49"/>
      <c r="G996" s="11"/>
      <c r="H996" s="4"/>
      <c r="I996" s="4"/>
      <c r="J996" s="11"/>
      <c r="K996" s="4"/>
      <c r="L996" s="4"/>
      <c r="M996" s="4"/>
      <c r="N996" s="4"/>
      <c r="O996" s="4"/>
      <c r="P996" s="4"/>
      <c r="Q996" s="11" t="e">
        <f>MIN(J996,I996,H996,G996,F996,E996,#REF!,L996)</f>
        <v>#REF!</v>
      </c>
      <c r="R996" s="11" t="e">
        <f>Q996-#REF!</f>
        <v>#REF!</v>
      </c>
      <c r="S996" s="11" t="e">
        <f t="shared" si="84"/>
        <v>#REF!</v>
      </c>
      <c r="T996" s="23" t="e">
        <f t="shared" si="83"/>
        <v>#REF!</v>
      </c>
      <c r="U996" s="21" t="e">
        <f t="shared" si="82"/>
        <v>#REF!</v>
      </c>
      <c r="V996" s="12" t="s">
        <v>6</v>
      </c>
      <c r="W996" s="20">
        <f>COUNT(L996,M996,N996,F996,J996,I996,H996,G996,#REF!,E996,#REF!)</f>
        <v>0</v>
      </c>
      <c r="X996" s="22" t="e">
        <f t="shared" si="80"/>
        <v>#DIV/0!</v>
      </c>
      <c r="Y996" s="22" t="e">
        <f>X996-#REF!</f>
        <v>#DIV/0!</v>
      </c>
    </row>
    <row r="997" spans="1:25" s="20" customFormat="1" ht="105" x14ac:dyDescent="0.25">
      <c r="A997" s="13"/>
      <c r="B997" s="10" t="s">
        <v>584</v>
      </c>
      <c r="C997" s="43" t="s">
        <v>12</v>
      </c>
      <c r="D997" s="58" t="s">
        <v>1274</v>
      </c>
      <c r="E997" s="12"/>
      <c r="F997" s="53"/>
      <c r="G997" s="11"/>
      <c r="H997" s="4"/>
      <c r="I997" s="4"/>
      <c r="J997" s="11"/>
      <c r="K997" s="4"/>
      <c r="L997" s="4"/>
      <c r="M997" s="4"/>
      <c r="N997" s="4"/>
      <c r="O997" s="4"/>
      <c r="P997" s="4"/>
      <c r="Q997" s="11" t="e">
        <f>MIN(J997,I997,H997,G997,F997,E997,#REF!,L997)</f>
        <v>#REF!</v>
      </c>
      <c r="R997" s="11" t="e">
        <f>Q997-#REF!</f>
        <v>#REF!</v>
      </c>
      <c r="S997" s="11" t="e">
        <f t="shared" si="84"/>
        <v>#REF!</v>
      </c>
      <c r="T997" s="23" t="e">
        <f t="shared" si="83"/>
        <v>#REF!</v>
      </c>
      <c r="U997" s="21" t="e">
        <f t="shared" si="82"/>
        <v>#REF!</v>
      </c>
      <c r="V997" s="12" t="s">
        <v>6</v>
      </c>
      <c r="W997" s="20">
        <f>COUNT(L997,M997,N997,F997,J997,I997,H997,G997,#REF!,E997,#REF!)</f>
        <v>0</v>
      </c>
      <c r="X997" s="22" t="e">
        <f t="shared" si="80"/>
        <v>#DIV/0!</v>
      </c>
      <c r="Y997" s="22" t="e">
        <f>X997-#REF!</f>
        <v>#DIV/0!</v>
      </c>
    </row>
    <row r="998" spans="1:25" s="20" customFormat="1" ht="165" x14ac:dyDescent="0.25">
      <c r="A998" s="13"/>
      <c r="B998" s="10" t="s">
        <v>585</v>
      </c>
      <c r="C998" s="36" t="s">
        <v>69</v>
      </c>
      <c r="D998" s="58" t="s">
        <v>1274</v>
      </c>
      <c r="E998" s="12"/>
      <c r="F998" s="48"/>
      <c r="G998" s="11"/>
      <c r="H998" s="4"/>
      <c r="I998" s="4"/>
      <c r="J998" s="11"/>
      <c r="K998" s="4"/>
      <c r="L998" s="4"/>
      <c r="M998" s="4"/>
      <c r="N998" s="4"/>
      <c r="O998" s="4"/>
      <c r="P998" s="4"/>
      <c r="Q998" s="11" t="e">
        <f>MIN(J998,I998,H998,G998,F998,E998,#REF!,L998)</f>
        <v>#REF!</v>
      </c>
      <c r="R998" s="11" t="e">
        <f>Q998-#REF!</f>
        <v>#REF!</v>
      </c>
      <c r="S998" s="11" t="e">
        <f t="shared" si="84"/>
        <v>#REF!</v>
      </c>
      <c r="T998" s="23" t="e">
        <f t="shared" si="83"/>
        <v>#REF!</v>
      </c>
      <c r="U998" s="21" t="e">
        <f t="shared" si="82"/>
        <v>#REF!</v>
      </c>
      <c r="V998" s="12" t="s">
        <v>6</v>
      </c>
      <c r="W998" s="20">
        <f>COUNT(L998,M998,N998,F998,J998,I998,H998,G998,#REF!,E998,#REF!)</f>
        <v>0</v>
      </c>
      <c r="X998" s="22" t="e">
        <f t="shared" si="80"/>
        <v>#DIV/0!</v>
      </c>
      <c r="Y998" s="22" t="e">
        <f>X998-#REF!</f>
        <v>#DIV/0!</v>
      </c>
    </row>
    <row r="999" spans="1:25" s="20" customFormat="1" ht="45" x14ac:dyDescent="0.25">
      <c r="A999" s="32" t="s">
        <v>70</v>
      </c>
      <c r="B999" s="33" t="s">
        <v>1250</v>
      </c>
      <c r="C999" s="36" t="s">
        <v>12</v>
      </c>
      <c r="D999" s="58" t="s">
        <v>1274</v>
      </c>
      <c r="E999" s="12"/>
      <c r="F999" s="48"/>
      <c r="G999" s="11"/>
      <c r="H999" s="4"/>
      <c r="I999" s="4"/>
      <c r="J999" s="11"/>
      <c r="K999" s="4"/>
      <c r="L999" s="4"/>
      <c r="M999" s="4"/>
      <c r="N999" s="4"/>
      <c r="O999" s="4"/>
      <c r="P999" s="4"/>
      <c r="Q999" s="11" t="e">
        <f>MIN(J999,I999,H999,G999,F999,E999,#REF!,L999)</f>
        <v>#REF!</v>
      </c>
      <c r="R999" s="11" t="e">
        <f>Q999-#REF!</f>
        <v>#REF!</v>
      </c>
      <c r="S999" s="11" t="e">
        <f t="shared" si="84"/>
        <v>#REF!</v>
      </c>
      <c r="T999" s="23">
        <v>2550000</v>
      </c>
      <c r="U999" s="21" t="e">
        <f t="shared" si="82"/>
        <v>#REF!</v>
      </c>
      <c r="V999" s="12" t="s">
        <v>71</v>
      </c>
      <c r="W999" s="20">
        <f>COUNT(L999,M999,N999,F999,J999,I999,H999,G999,#REF!,E999,#REF!)</f>
        <v>0</v>
      </c>
      <c r="X999" s="22" t="e">
        <f t="shared" si="80"/>
        <v>#DIV/0!</v>
      </c>
      <c r="Y999" s="22" t="e">
        <f>X999-#REF!</f>
        <v>#DIV/0!</v>
      </c>
    </row>
    <row r="1000" spans="1:25" s="20" customFormat="1" x14ac:dyDescent="0.25">
      <c r="A1000" s="32" t="s">
        <v>72</v>
      </c>
      <c r="B1000" s="33" t="s">
        <v>1251</v>
      </c>
      <c r="C1000" s="36"/>
      <c r="D1000" s="58"/>
      <c r="E1000" s="12"/>
      <c r="F1000" s="48"/>
      <c r="G1000" s="11"/>
      <c r="H1000" s="4"/>
      <c r="I1000" s="4"/>
      <c r="J1000" s="11"/>
      <c r="K1000" s="4"/>
      <c r="L1000" s="4"/>
      <c r="M1000" s="4"/>
      <c r="N1000" s="4"/>
      <c r="O1000" s="4"/>
      <c r="P1000" s="4"/>
      <c r="Q1000" s="11" t="e">
        <f>MIN(J1000,I1000,H1000,G1000,F1000,E1000,#REF!,L1000)</f>
        <v>#REF!</v>
      </c>
      <c r="R1000" s="11" t="e">
        <f>Q1000-#REF!</f>
        <v>#REF!</v>
      </c>
      <c r="S1000" s="11" t="e">
        <f t="shared" si="84"/>
        <v>#REF!</v>
      </c>
      <c r="T1000" s="4"/>
      <c r="U1000" s="21" t="e">
        <f t="shared" si="82"/>
        <v>#REF!</v>
      </c>
      <c r="V1000" s="12" t="e">
        <f>T1000-#REF!</f>
        <v>#REF!</v>
      </c>
      <c r="X1000" s="22" t="e">
        <f t="shared" si="80"/>
        <v>#DIV/0!</v>
      </c>
      <c r="Y1000" s="22" t="e">
        <f>X1000-#REF!</f>
        <v>#DIV/0!</v>
      </c>
    </row>
    <row r="1001" spans="1:25" s="20" customFormat="1" ht="45" x14ac:dyDescent="0.25">
      <c r="A1001" s="13"/>
      <c r="B1001" s="10" t="s">
        <v>586</v>
      </c>
      <c r="C1001" s="38" t="s">
        <v>44</v>
      </c>
      <c r="D1001" s="58" t="s">
        <v>1274</v>
      </c>
      <c r="E1001" s="12"/>
      <c r="F1001" s="50"/>
      <c r="G1001" s="11"/>
      <c r="H1001" s="4"/>
      <c r="I1001" s="4"/>
      <c r="J1001" s="11"/>
      <c r="K1001" s="4"/>
      <c r="L1001" s="4"/>
      <c r="M1001" s="4"/>
      <c r="N1001" s="4"/>
      <c r="O1001" s="4"/>
      <c r="P1001" s="4"/>
      <c r="Q1001" s="11" t="e">
        <f>MIN(J1001,I1001,H1001,G1001,F1001,E1001,#REF!,L1001)</f>
        <v>#REF!</v>
      </c>
      <c r="R1001" s="11" t="e">
        <f>Q1001-#REF!</f>
        <v>#REF!</v>
      </c>
      <c r="S1001" s="11" t="e">
        <f t="shared" si="84"/>
        <v>#REF!</v>
      </c>
      <c r="T1001" s="23" t="e">
        <f>Q1001</f>
        <v>#REF!</v>
      </c>
      <c r="U1001" s="21" t="e">
        <f t="shared" si="82"/>
        <v>#REF!</v>
      </c>
      <c r="V1001" s="12" t="s">
        <v>6</v>
      </c>
      <c r="W1001" s="20">
        <f>COUNT(L1001,M1001,N1001,F1001,J1001,I1001,H1001,G1001,#REF!,E1001,#REF!)</f>
        <v>0</v>
      </c>
      <c r="X1001" s="22" t="e">
        <f t="shared" si="80"/>
        <v>#DIV/0!</v>
      </c>
      <c r="Y1001" s="22" t="e">
        <f>X1001-#REF!</f>
        <v>#DIV/0!</v>
      </c>
    </row>
    <row r="1002" spans="1:25" s="20" customFormat="1" ht="60" x14ac:dyDescent="0.25">
      <c r="A1002" s="13"/>
      <c r="B1002" s="10" t="s">
        <v>587</v>
      </c>
      <c r="C1002" s="38" t="s">
        <v>44</v>
      </c>
      <c r="D1002" s="58" t="s">
        <v>1274</v>
      </c>
      <c r="E1002" s="12"/>
      <c r="F1002" s="50"/>
      <c r="G1002" s="11"/>
      <c r="H1002" s="4"/>
      <c r="I1002" s="4"/>
      <c r="J1002" s="11"/>
      <c r="K1002" s="4"/>
      <c r="L1002" s="4"/>
      <c r="M1002" s="4"/>
      <c r="N1002" s="4"/>
      <c r="O1002" s="4"/>
      <c r="P1002" s="4"/>
      <c r="Q1002" s="11" t="e">
        <f>MIN(J1002,I1002,H1002,G1002,F1002,E1002,#REF!,L1002)</f>
        <v>#REF!</v>
      </c>
      <c r="R1002" s="11" t="e">
        <f>Q1002-#REF!</f>
        <v>#REF!</v>
      </c>
      <c r="S1002" s="11" t="e">
        <f t="shared" si="84"/>
        <v>#REF!</v>
      </c>
      <c r="T1002" s="23" t="e">
        <f>Q1002</f>
        <v>#REF!</v>
      </c>
      <c r="U1002" s="21" t="e">
        <f t="shared" si="82"/>
        <v>#REF!</v>
      </c>
      <c r="V1002" s="12" t="s">
        <v>6</v>
      </c>
      <c r="W1002" s="20">
        <f>COUNT(L1002,M1002,N1002,F1002,J1002,I1002,H1002,G1002,#REF!,E1002,#REF!)</f>
        <v>0</v>
      </c>
      <c r="X1002" s="22" t="e">
        <f t="shared" si="80"/>
        <v>#DIV/0!</v>
      </c>
      <c r="Y1002" s="22" t="e">
        <f>X1002-#REF!</f>
        <v>#DIV/0!</v>
      </c>
    </row>
    <row r="1003" spans="1:25" s="20" customFormat="1" ht="30" x14ac:dyDescent="0.25">
      <c r="A1003" s="13"/>
      <c r="B1003" s="10" t="s">
        <v>588</v>
      </c>
      <c r="C1003" s="38" t="s">
        <v>4</v>
      </c>
      <c r="D1003" s="58" t="s">
        <v>1274</v>
      </c>
      <c r="E1003" s="12"/>
      <c r="F1003" s="50"/>
      <c r="G1003" s="11">
        <v>467</v>
      </c>
      <c r="H1003" s="11"/>
      <c r="I1003" s="4"/>
      <c r="J1003" s="11"/>
      <c r="K1003" s="4"/>
      <c r="L1003" s="4"/>
      <c r="M1003" s="4"/>
      <c r="N1003" s="4"/>
      <c r="O1003" s="4"/>
      <c r="P1003" s="4"/>
      <c r="Q1003" s="11" t="e">
        <f>MIN(J1003,I1003,H1003,G1003,F1003,E1003,#REF!,L1003)</f>
        <v>#REF!</v>
      </c>
      <c r="R1003" s="11" t="e">
        <f>Q1003-#REF!</f>
        <v>#REF!</v>
      </c>
      <c r="S1003" s="11" t="e">
        <f t="shared" si="84"/>
        <v>#REF!</v>
      </c>
      <c r="T1003" s="11" t="e">
        <f>Q1003</f>
        <v>#REF!</v>
      </c>
      <c r="U1003" s="21" t="e">
        <f t="shared" si="82"/>
        <v>#REF!</v>
      </c>
      <c r="V1003" s="12" t="s">
        <v>7</v>
      </c>
      <c r="W1003" s="20">
        <f>COUNT(L1003,M1003,N1003,F1003,J1003,I1003,H1003,G1003,#REF!,E1003,#REF!)</f>
        <v>1</v>
      </c>
      <c r="X1003" s="22">
        <f t="shared" si="80"/>
        <v>467</v>
      </c>
      <c r="Y1003" s="22" t="e">
        <f>X1003-#REF!</f>
        <v>#REF!</v>
      </c>
    </row>
    <row r="1004" spans="1:25" s="20" customFormat="1" ht="30" x14ac:dyDescent="0.25">
      <c r="A1004" s="13"/>
      <c r="B1004" s="10" t="s">
        <v>589</v>
      </c>
      <c r="C1004" s="38" t="s">
        <v>4</v>
      </c>
      <c r="D1004" s="58" t="s">
        <v>1274</v>
      </c>
      <c r="E1004" s="12"/>
      <c r="F1004" s="50"/>
      <c r="G1004" s="11">
        <v>652</v>
      </c>
      <c r="H1004" s="11"/>
      <c r="I1004" s="4"/>
      <c r="J1004" s="11"/>
      <c r="K1004" s="4"/>
      <c r="L1004" s="4"/>
      <c r="M1004" s="4"/>
      <c r="N1004" s="4"/>
      <c r="O1004" s="4"/>
      <c r="P1004" s="4"/>
      <c r="Q1004" s="11" t="e">
        <f>MIN(J1004,I1004,H1004,G1004,F1004,E1004,#REF!,L1004)</f>
        <v>#REF!</v>
      </c>
      <c r="R1004" s="11" t="e">
        <f>Q1004-#REF!</f>
        <v>#REF!</v>
      </c>
      <c r="S1004" s="11" t="e">
        <f t="shared" si="84"/>
        <v>#REF!</v>
      </c>
      <c r="T1004" s="4">
        <v>690.53</v>
      </c>
      <c r="U1004" s="21" t="e">
        <f t="shared" si="82"/>
        <v>#REF!</v>
      </c>
      <c r="V1004" s="12" t="s">
        <v>6</v>
      </c>
      <c r="W1004" s="20">
        <f>COUNT(L1004,M1004,N1004,F1004,J1004,I1004,H1004,G1004,#REF!,E1004,#REF!)</f>
        <v>1</v>
      </c>
      <c r="X1004" s="22">
        <f t="shared" si="80"/>
        <v>652</v>
      </c>
      <c r="Y1004" s="22" t="e">
        <f>X1004-#REF!</f>
        <v>#REF!</v>
      </c>
    </row>
    <row r="1005" spans="1:25" s="20" customFormat="1" ht="30" x14ac:dyDescent="0.25">
      <c r="A1005" s="13"/>
      <c r="B1005" s="10" t="s">
        <v>590</v>
      </c>
      <c r="C1005" s="38" t="s">
        <v>4</v>
      </c>
      <c r="D1005" s="58" t="s">
        <v>1274</v>
      </c>
      <c r="E1005" s="12"/>
      <c r="F1005" s="50"/>
      <c r="G1005" s="11"/>
      <c r="H1005" s="4"/>
      <c r="I1005" s="4"/>
      <c r="J1005" s="11"/>
      <c r="K1005" s="4"/>
      <c r="L1005" s="4"/>
      <c r="M1005" s="4"/>
      <c r="N1005" s="4"/>
      <c r="O1005" s="4"/>
      <c r="P1005" s="4"/>
      <c r="Q1005" s="11" t="e">
        <f>MIN(J1005,I1005,H1005,G1005,F1005,E1005,#REF!,L1005)</f>
        <v>#REF!</v>
      </c>
      <c r="R1005" s="11" t="e">
        <f>Q1005-#REF!</f>
        <v>#REF!</v>
      </c>
      <c r="S1005" s="11" t="e">
        <f t="shared" si="84"/>
        <v>#REF!</v>
      </c>
      <c r="T1005" s="23" t="e">
        <f>Q1005</f>
        <v>#REF!</v>
      </c>
      <c r="U1005" s="21" t="e">
        <f t="shared" si="82"/>
        <v>#REF!</v>
      </c>
      <c r="V1005" s="12" t="s">
        <v>6</v>
      </c>
      <c r="W1005" s="20">
        <f>COUNT(L1005,M1005,N1005,F1005,J1005,I1005,H1005,G1005,#REF!,E1005,#REF!)</f>
        <v>0</v>
      </c>
      <c r="X1005" s="22" t="e">
        <f t="shared" si="80"/>
        <v>#DIV/0!</v>
      </c>
      <c r="Y1005" s="22" t="e">
        <f>X1005-#REF!</f>
        <v>#DIV/0!</v>
      </c>
    </row>
    <row r="1006" spans="1:25" s="20" customFormat="1" x14ac:dyDescent="0.25">
      <c r="A1006" s="32" t="s">
        <v>73</v>
      </c>
      <c r="B1006" s="33" t="s">
        <v>1258</v>
      </c>
      <c r="C1006" s="36"/>
      <c r="D1006" s="58"/>
      <c r="E1006" s="12"/>
      <c r="F1006" s="48"/>
      <c r="G1006" s="11"/>
      <c r="H1006" s="4"/>
      <c r="I1006" s="4"/>
      <c r="J1006" s="11"/>
      <c r="K1006" s="4"/>
      <c r="L1006" s="4"/>
      <c r="M1006" s="4"/>
      <c r="N1006" s="4"/>
      <c r="O1006" s="4"/>
      <c r="P1006" s="4"/>
      <c r="Q1006" s="11" t="e">
        <f>MIN(J1006,I1006,H1006,G1006,F1006,E1006,#REF!,L1006)</f>
        <v>#REF!</v>
      </c>
      <c r="R1006" s="11" t="e">
        <f>Q1006-#REF!</f>
        <v>#REF!</v>
      </c>
      <c r="S1006" s="11" t="e">
        <f t="shared" si="84"/>
        <v>#REF!</v>
      </c>
      <c r="T1006" s="4"/>
      <c r="U1006" s="21" t="e">
        <f t="shared" si="82"/>
        <v>#REF!</v>
      </c>
      <c r="V1006" s="12" t="e">
        <f>T1006-#REF!</f>
        <v>#REF!</v>
      </c>
      <c r="X1006" s="22" t="e">
        <f t="shared" si="80"/>
        <v>#DIV/0!</v>
      </c>
      <c r="Y1006" s="22" t="e">
        <f>X1006-#REF!</f>
        <v>#DIV/0!</v>
      </c>
    </row>
    <row r="1007" spans="1:25" s="20" customFormat="1" ht="30" x14ac:dyDescent="0.25">
      <c r="A1007" s="13"/>
      <c r="B1007" s="10" t="s">
        <v>591</v>
      </c>
      <c r="C1007" s="38" t="s">
        <v>1259</v>
      </c>
      <c r="D1007" s="58" t="s">
        <v>1274</v>
      </c>
      <c r="E1007" s="12"/>
      <c r="F1007" s="50"/>
      <c r="G1007" s="11"/>
      <c r="H1007" s="4"/>
      <c r="I1007" s="4"/>
      <c r="J1007" s="11">
        <v>1369.1949152542375</v>
      </c>
      <c r="K1007" s="4"/>
      <c r="L1007" s="4"/>
      <c r="M1007" s="4"/>
      <c r="N1007" s="4"/>
      <c r="O1007" s="4"/>
      <c r="P1007" s="4"/>
      <c r="Q1007" s="11" t="e">
        <f>MIN(J1007,I1007,H1007,G1007,F1007,E1007,#REF!,L1007)</f>
        <v>#REF!</v>
      </c>
      <c r="R1007" s="11" t="e">
        <f>Q1007-#REF!</f>
        <v>#REF!</v>
      </c>
      <c r="S1007" s="11" t="e">
        <f t="shared" si="84"/>
        <v>#REF!</v>
      </c>
      <c r="T1007" s="23" t="e">
        <f>Q1007</f>
        <v>#REF!</v>
      </c>
      <c r="U1007" s="21" t="e">
        <f t="shared" si="82"/>
        <v>#REF!</v>
      </c>
      <c r="V1007" s="12" t="s">
        <v>6</v>
      </c>
      <c r="W1007" s="20">
        <f>COUNT(L1007,M1007,N1007,F1007,J1007,I1007,H1007,G1007,#REF!,E1007,#REF!)</f>
        <v>1</v>
      </c>
      <c r="X1007" s="22">
        <f t="shared" si="80"/>
        <v>1369.1949152542375</v>
      </c>
      <c r="Y1007" s="22" t="e">
        <f>X1007-#REF!</f>
        <v>#REF!</v>
      </c>
    </row>
    <row r="1008" spans="1:25" s="20" customFormat="1" ht="30" x14ac:dyDescent="0.25">
      <c r="A1008" s="13"/>
      <c r="B1008" s="10" t="s">
        <v>592</v>
      </c>
      <c r="C1008" s="38" t="s">
        <v>1259</v>
      </c>
      <c r="D1008" s="58" t="s">
        <v>1274</v>
      </c>
      <c r="E1008" s="12"/>
      <c r="F1008" s="50"/>
      <c r="G1008" s="11"/>
      <c r="H1008" s="4"/>
      <c r="I1008" s="4"/>
      <c r="J1008" s="11">
        <v>971.7372881355933</v>
      </c>
      <c r="K1008" s="4"/>
      <c r="L1008" s="4"/>
      <c r="M1008" s="4"/>
      <c r="N1008" s="4"/>
      <c r="O1008" s="4"/>
      <c r="P1008" s="4"/>
      <c r="Q1008" s="11" t="e">
        <f>MIN(J1008,I1008,H1008,G1008,F1008,E1008,#REF!,L1008)</f>
        <v>#REF!</v>
      </c>
      <c r="R1008" s="11" t="e">
        <f>Q1008-#REF!</f>
        <v>#REF!</v>
      </c>
      <c r="S1008" s="11" t="e">
        <f t="shared" si="84"/>
        <v>#REF!</v>
      </c>
      <c r="T1008" s="23" t="e">
        <f>Q1008</f>
        <v>#REF!</v>
      </c>
      <c r="U1008" s="21" t="e">
        <f t="shared" si="82"/>
        <v>#REF!</v>
      </c>
      <c r="V1008" s="12" t="s">
        <v>6</v>
      </c>
      <c r="W1008" s="20">
        <f>COUNT(L1008,M1008,N1008,F1008,J1008,I1008,H1008,G1008,#REF!,E1008,#REF!)</f>
        <v>1</v>
      </c>
      <c r="X1008" s="22">
        <f t="shared" si="80"/>
        <v>971.7372881355933</v>
      </c>
      <c r="Y1008" s="22" t="e">
        <f>X1008-#REF!</f>
        <v>#REF!</v>
      </c>
    </row>
    <row r="1009" spans="1:25" s="20" customFormat="1" ht="30" x14ac:dyDescent="0.25">
      <c r="A1009" s="13"/>
      <c r="B1009" s="10" t="s">
        <v>593</v>
      </c>
      <c r="C1009" s="38" t="s">
        <v>1259</v>
      </c>
      <c r="D1009" s="58" t="s">
        <v>1274</v>
      </c>
      <c r="E1009" s="12"/>
      <c r="F1009" s="50"/>
      <c r="G1009" s="11"/>
      <c r="H1009" s="4"/>
      <c r="I1009" s="4"/>
      <c r="J1009" s="11">
        <v>690.94915254237299</v>
      </c>
      <c r="K1009" s="4"/>
      <c r="L1009" s="4"/>
      <c r="M1009" s="4"/>
      <c r="N1009" s="4"/>
      <c r="O1009" s="4"/>
      <c r="P1009" s="4"/>
      <c r="Q1009" s="11" t="e">
        <f>MIN(J1009,I1009,H1009,G1009,F1009,E1009,#REF!,L1009)</f>
        <v>#REF!</v>
      </c>
      <c r="R1009" s="11" t="e">
        <f>Q1009-#REF!</f>
        <v>#REF!</v>
      </c>
      <c r="S1009" s="11" t="e">
        <f t="shared" si="84"/>
        <v>#REF!</v>
      </c>
      <c r="T1009" s="23" t="e">
        <f>Q1009</f>
        <v>#REF!</v>
      </c>
      <c r="U1009" s="21" t="e">
        <f t="shared" si="82"/>
        <v>#REF!</v>
      </c>
      <c r="V1009" s="12" t="s">
        <v>6</v>
      </c>
      <c r="W1009" s="20">
        <f>COUNT(L1009,M1009,N1009,F1009,J1009,I1009,H1009,G1009,#REF!,E1009,#REF!)</f>
        <v>1</v>
      </c>
      <c r="X1009" s="22">
        <f t="shared" si="80"/>
        <v>690.94915254237299</v>
      </c>
      <c r="Y1009" s="22" t="e">
        <f>X1009-#REF!</f>
        <v>#REF!</v>
      </c>
    </row>
    <row r="1010" spans="1:25" s="20" customFormat="1" ht="30" x14ac:dyDescent="0.25">
      <c r="A1010" s="13"/>
      <c r="B1010" s="10" t="s">
        <v>594</v>
      </c>
      <c r="C1010" s="38" t="s">
        <v>4</v>
      </c>
      <c r="D1010" s="58" t="s">
        <v>1274</v>
      </c>
      <c r="E1010" s="12"/>
      <c r="F1010" s="50"/>
      <c r="G1010" s="11"/>
      <c r="H1010" s="11"/>
      <c r="I1010" s="4"/>
      <c r="J1010" s="11"/>
      <c r="K1010" s="4"/>
      <c r="L1010" s="4"/>
      <c r="M1010" s="4"/>
      <c r="N1010" s="4"/>
      <c r="O1010" s="4"/>
      <c r="P1010" s="4"/>
      <c r="Q1010" s="11" t="e">
        <f>MIN(J1010,I1010,H1010,G1010,F1010,E1010,#REF!,L1010)</f>
        <v>#REF!</v>
      </c>
      <c r="R1010" s="11" t="e">
        <f>Q1010-#REF!</f>
        <v>#REF!</v>
      </c>
      <c r="S1010" s="11" t="e">
        <f t="shared" si="84"/>
        <v>#REF!</v>
      </c>
      <c r="T1010" s="4">
        <v>1674.03</v>
      </c>
      <c r="U1010" s="21" t="e">
        <f t="shared" si="82"/>
        <v>#REF!</v>
      </c>
      <c r="V1010" s="12" t="s">
        <v>6</v>
      </c>
      <c r="W1010" s="20">
        <f>COUNT(L1010,M1010,N1010,F1010,J1010,I1010,H1010,G1010,#REF!,E1010,#REF!)</f>
        <v>0</v>
      </c>
      <c r="X1010" s="22" t="e">
        <f t="shared" si="80"/>
        <v>#DIV/0!</v>
      </c>
      <c r="Y1010" s="22" t="e">
        <f>X1010-#REF!</f>
        <v>#DIV/0!</v>
      </c>
    </row>
    <row r="1011" spans="1:25" s="20" customFormat="1" ht="30" x14ac:dyDescent="0.25">
      <c r="A1011" s="13"/>
      <c r="B1011" s="10" t="s">
        <v>595</v>
      </c>
      <c r="C1011" s="38" t="s">
        <v>4</v>
      </c>
      <c r="D1011" s="58" t="s">
        <v>1274</v>
      </c>
      <c r="E1011" s="12"/>
      <c r="F1011" s="50"/>
      <c r="G1011" s="11"/>
      <c r="H1011" s="4"/>
      <c r="I1011" s="4"/>
      <c r="J1011" s="11"/>
      <c r="K1011" s="4"/>
      <c r="L1011" s="4"/>
      <c r="M1011" s="4"/>
      <c r="N1011" s="4"/>
      <c r="O1011" s="4"/>
      <c r="P1011" s="4"/>
      <c r="Q1011" s="11" t="e">
        <f>MIN(J1011,I1011,H1011,G1011,F1011,E1011,#REF!,L1011)</f>
        <v>#REF!</v>
      </c>
      <c r="R1011" s="11" t="e">
        <f>Q1011-#REF!</f>
        <v>#REF!</v>
      </c>
      <c r="S1011" s="11" t="e">
        <f t="shared" si="84"/>
        <v>#REF!</v>
      </c>
      <c r="T1011" s="23" t="e">
        <f t="shared" ref="T1011:T1021" si="85">Q1011</f>
        <v>#REF!</v>
      </c>
      <c r="U1011" s="21" t="e">
        <f t="shared" si="82"/>
        <v>#REF!</v>
      </c>
      <c r="V1011" s="12" t="s">
        <v>6</v>
      </c>
      <c r="W1011" s="20">
        <f>COUNT(L1011,M1011,N1011,F1011,J1011,I1011,H1011,G1011,#REF!,E1011,#REF!)</f>
        <v>0</v>
      </c>
      <c r="X1011" s="22" t="e">
        <f t="shared" si="80"/>
        <v>#DIV/0!</v>
      </c>
      <c r="Y1011" s="22" t="e">
        <f>X1011-#REF!</f>
        <v>#DIV/0!</v>
      </c>
    </row>
    <row r="1012" spans="1:25" s="20" customFormat="1" ht="30" x14ac:dyDescent="0.25">
      <c r="A1012" s="13"/>
      <c r="B1012" s="10" t="s">
        <v>596</v>
      </c>
      <c r="C1012" s="38" t="s">
        <v>4</v>
      </c>
      <c r="D1012" s="58" t="s">
        <v>1274</v>
      </c>
      <c r="E1012" s="12"/>
      <c r="F1012" s="50"/>
      <c r="G1012" s="11"/>
      <c r="H1012" s="4"/>
      <c r="I1012" s="4"/>
      <c r="J1012" s="11"/>
      <c r="K1012" s="4"/>
      <c r="L1012" s="4"/>
      <c r="M1012" s="4"/>
      <c r="N1012" s="4"/>
      <c r="O1012" s="4"/>
      <c r="P1012" s="4"/>
      <c r="Q1012" s="11" t="e">
        <f>MIN(J1012,I1012,H1012,G1012,F1012,E1012,#REF!,L1012)</f>
        <v>#REF!</v>
      </c>
      <c r="R1012" s="11" t="e">
        <f>Q1012-#REF!</f>
        <v>#REF!</v>
      </c>
      <c r="S1012" s="11" t="e">
        <f t="shared" si="84"/>
        <v>#REF!</v>
      </c>
      <c r="T1012" s="23" t="e">
        <f t="shared" si="85"/>
        <v>#REF!</v>
      </c>
      <c r="U1012" s="21" t="e">
        <f t="shared" si="82"/>
        <v>#REF!</v>
      </c>
      <c r="V1012" s="12" t="s">
        <v>6</v>
      </c>
      <c r="W1012" s="20">
        <f>COUNT(L1012,M1012,N1012,F1012,J1012,I1012,H1012,G1012,#REF!,E1012,#REF!)</f>
        <v>0</v>
      </c>
      <c r="X1012" s="22" t="e">
        <f t="shared" si="80"/>
        <v>#DIV/0!</v>
      </c>
      <c r="Y1012" s="22" t="e">
        <f>X1012-#REF!</f>
        <v>#DIV/0!</v>
      </c>
    </row>
    <row r="1013" spans="1:25" s="20" customFormat="1" ht="30" x14ac:dyDescent="0.25">
      <c r="A1013" s="13"/>
      <c r="B1013" s="10" t="s">
        <v>597</v>
      </c>
      <c r="C1013" s="38" t="s">
        <v>4</v>
      </c>
      <c r="D1013" s="58" t="s">
        <v>1274</v>
      </c>
      <c r="E1013" s="12"/>
      <c r="F1013" s="50"/>
      <c r="G1013" s="11"/>
      <c r="H1013" s="4"/>
      <c r="I1013" s="4"/>
      <c r="J1013" s="11"/>
      <c r="K1013" s="4"/>
      <c r="L1013" s="4"/>
      <c r="M1013" s="4"/>
      <c r="N1013" s="4"/>
      <c r="O1013" s="4"/>
      <c r="P1013" s="4"/>
      <c r="Q1013" s="11" t="e">
        <f>MIN(J1013,I1013,H1013,G1013,F1013,E1013,#REF!,L1013)</f>
        <v>#REF!</v>
      </c>
      <c r="R1013" s="11" t="e">
        <f>Q1013-#REF!</f>
        <v>#REF!</v>
      </c>
      <c r="S1013" s="11" t="e">
        <f t="shared" si="84"/>
        <v>#REF!</v>
      </c>
      <c r="T1013" s="23" t="e">
        <f t="shared" si="85"/>
        <v>#REF!</v>
      </c>
      <c r="U1013" s="21" t="e">
        <f t="shared" si="82"/>
        <v>#REF!</v>
      </c>
      <c r="V1013" s="12" t="s">
        <v>6</v>
      </c>
      <c r="W1013" s="20">
        <f>COUNT(L1013,M1013,N1013,F1013,J1013,I1013,H1013,G1013,#REF!,E1013,#REF!)</f>
        <v>0</v>
      </c>
      <c r="X1013" s="22" t="e">
        <f t="shared" si="80"/>
        <v>#DIV/0!</v>
      </c>
      <c r="Y1013" s="22" t="e">
        <f>X1013-#REF!</f>
        <v>#DIV/0!</v>
      </c>
    </row>
    <row r="1014" spans="1:25" s="20" customFormat="1" ht="30" x14ac:dyDescent="0.25">
      <c r="A1014" s="13"/>
      <c r="B1014" s="10" t="s">
        <v>598</v>
      </c>
      <c r="C1014" s="38" t="s">
        <v>4</v>
      </c>
      <c r="D1014" s="58" t="s">
        <v>1274</v>
      </c>
      <c r="E1014" s="12"/>
      <c r="F1014" s="50"/>
      <c r="G1014" s="11"/>
      <c r="H1014" s="4"/>
      <c r="I1014" s="4"/>
      <c r="J1014" s="11"/>
      <c r="K1014" s="4"/>
      <c r="L1014" s="4"/>
      <c r="M1014" s="4"/>
      <c r="N1014" s="4"/>
      <c r="O1014" s="4"/>
      <c r="P1014" s="4"/>
      <c r="Q1014" s="11" t="e">
        <f>MIN(J1014,I1014,H1014,G1014,F1014,E1014,#REF!,L1014)</f>
        <v>#REF!</v>
      </c>
      <c r="R1014" s="11" t="e">
        <f>Q1014-#REF!</f>
        <v>#REF!</v>
      </c>
      <c r="S1014" s="11" t="e">
        <f t="shared" si="84"/>
        <v>#REF!</v>
      </c>
      <c r="T1014" s="23" t="e">
        <f t="shared" si="85"/>
        <v>#REF!</v>
      </c>
      <c r="U1014" s="21" t="e">
        <f t="shared" si="82"/>
        <v>#REF!</v>
      </c>
      <c r="V1014" s="12" t="s">
        <v>6</v>
      </c>
      <c r="W1014" s="20">
        <f>COUNT(L1014,M1014,N1014,F1014,J1014,I1014,H1014,G1014,#REF!,E1014,#REF!)</f>
        <v>0</v>
      </c>
      <c r="X1014" s="22" t="e">
        <f t="shared" si="80"/>
        <v>#DIV/0!</v>
      </c>
      <c r="Y1014" s="22" t="e">
        <f>X1014-#REF!</f>
        <v>#DIV/0!</v>
      </c>
    </row>
    <row r="1015" spans="1:25" s="20" customFormat="1" ht="30" x14ac:dyDescent="0.25">
      <c r="A1015" s="13"/>
      <c r="B1015" s="10" t="s">
        <v>599</v>
      </c>
      <c r="C1015" s="38" t="s">
        <v>4</v>
      </c>
      <c r="D1015" s="58" t="s">
        <v>1274</v>
      </c>
      <c r="E1015" s="12"/>
      <c r="F1015" s="50"/>
      <c r="G1015" s="11"/>
      <c r="H1015" s="4"/>
      <c r="I1015" s="4"/>
      <c r="J1015" s="11"/>
      <c r="K1015" s="4"/>
      <c r="L1015" s="4"/>
      <c r="M1015" s="4"/>
      <c r="N1015" s="4"/>
      <c r="O1015" s="4"/>
      <c r="P1015" s="4"/>
      <c r="Q1015" s="11" t="e">
        <f>MIN(J1015,I1015,H1015,G1015,F1015,E1015,#REF!,L1015)</f>
        <v>#REF!</v>
      </c>
      <c r="R1015" s="11" t="e">
        <f>Q1015-#REF!</f>
        <v>#REF!</v>
      </c>
      <c r="S1015" s="11" t="e">
        <f t="shared" si="84"/>
        <v>#REF!</v>
      </c>
      <c r="T1015" s="23" t="e">
        <f t="shared" si="85"/>
        <v>#REF!</v>
      </c>
      <c r="U1015" s="21" t="e">
        <f t="shared" si="82"/>
        <v>#REF!</v>
      </c>
      <c r="V1015" s="12" t="s">
        <v>6</v>
      </c>
      <c r="W1015" s="20">
        <f>COUNT(L1015,M1015,N1015,F1015,J1015,I1015,H1015,G1015,#REF!,E1015,#REF!)</f>
        <v>0</v>
      </c>
      <c r="X1015" s="22" t="e">
        <f t="shared" si="80"/>
        <v>#DIV/0!</v>
      </c>
      <c r="Y1015" s="22" t="e">
        <f>X1015-#REF!</f>
        <v>#DIV/0!</v>
      </c>
    </row>
    <row r="1016" spans="1:25" s="20" customFormat="1" ht="30" x14ac:dyDescent="0.25">
      <c r="A1016" s="13"/>
      <c r="B1016" s="10" t="s">
        <v>600</v>
      </c>
      <c r="C1016" s="38" t="s">
        <v>4</v>
      </c>
      <c r="D1016" s="58" t="s">
        <v>1274</v>
      </c>
      <c r="E1016" s="12"/>
      <c r="F1016" s="50"/>
      <c r="G1016" s="11"/>
      <c r="H1016" s="4"/>
      <c r="I1016" s="4"/>
      <c r="J1016" s="11"/>
      <c r="K1016" s="4"/>
      <c r="L1016" s="4"/>
      <c r="M1016" s="4"/>
      <c r="N1016" s="4"/>
      <c r="O1016" s="4"/>
      <c r="P1016" s="4"/>
      <c r="Q1016" s="11" t="e">
        <f>MIN(J1016,I1016,H1016,G1016,F1016,E1016,#REF!,L1016)</f>
        <v>#REF!</v>
      </c>
      <c r="R1016" s="11" t="e">
        <f>Q1016-#REF!</f>
        <v>#REF!</v>
      </c>
      <c r="S1016" s="11" t="e">
        <f t="shared" si="84"/>
        <v>#REF!</v>
      </c>
      <c r="T1016" s="23" t="e">
        <f t="shared" si="85"/>
        <v>#REF!</v>
      </c>
      <c r="U1016" s="21" t="e">
        <f t="shared" si="82"/>
        <v>#REF!</v>
      </c>
      <c r="V1016" s="12" t="s">
        <v>6</v>
      </c>
      <c r="W1016" s="20">
        <f>COUNT(L1016,M1016,N1016,F1016,J1016,I1016,H1016,G1016,#REF!,E1016,#REF!)</f>
        <v>0</v>
      </c>
      <c r="X1016" s="22" t="e">
        <f t="shared" si="80"/>
        <v>#DIV/0!</v>
      </c>
      <c r="Y1016" s="22" t="e">
        <f>X1016-#REF!</f>
        <v>#DIV/0!</v>
      </c>
    </row>
    <row r="1017" spans="1:25" s="20" customFormat="1" ht="30" x14ac:dyDescent="0.25">
      <c r="A1017" s="13"/>
      <c r="B1017" s="10" t="s">
        <v>601</v>
      </c>
      <c r="C1017" s="38" t="s">
        <v>4</v>
      </c>
      <c r="D1017" s="58" t="s">
        <v>1274</v>
      </c>
      <c r="E1017" s="12"/>
      <c r="F1017" s="50"/>
      <c r="G1017" s="11"/>
      <c r="H1017" s="4"/>
      <c r="I1017" s="4"/>
      <c r="J1017" s="11"/>
      <c r="K1017" s="4"/>
      <c r="L1017" s="4"/>
      <c r="M1017" s="4"/>
      <c r="N1017" s="4"/>
      <c r="O1017" s="4"/>
      <c r="P1017" s="4"/>
      <c r="Q1017" s="11" t="e">
        <f>MIN(J1017,I1017,H1017,G1017,F1017,E1017,#REF!,L1017)</f>
        <v>#REF!</v>
      </c>
      <c r="R1017" s="11" t="e">
        <f>Q1017-#REF!</f>
        <v>#REF!</v>
      </c>
      <c r="S1017" s="11" t="e">
        <f t="shared" si="84"/>
        <v>#REF!</v>
      </c>
      <c r="T1017" s="23" t="e">
        <f t="shared" si="85"/>
        <v>#REF!</v>
      </c>
      <c r="U1017" s="21" t="e">
        <f t="shared" si="82"/>
        <v>#REF!</v>
      </c>
      <c r="V1017" s="12" t="s">
        <v>6</v>
      </c>
      <c r="W1017" s="20">
        <f>COUNT(L1017,M1017,N1017,F1017,J1017,I1017,H1017,G1017,#REF!,E1017,#REF!)</f>
        <v>0</v>
      </c>
      <c r="X1017" s="22" t="e">
        <f t="shared" si="80"/>
        <v>#DIV/0!</v>
      </c>
      <c r="Y1017" s="22" t="e">
        <f>X1017-#REF!</f>
        <v>#DIV/0!</v>
      </c>
    </row>
    <row r="1018" spans="1:25" s="20" customFormat="1" ht="30" x14ac:dyDescent="0.25">
      <c r="A1018" s="13"/>
      <c r="B1018" s="10" t="s">
        <v>602</v>
      </c>
      <c r="C1018" s="38" t="s">
        <v>4</v>
      </c>
      <c r="D1018" s="58" t="s">
        <v>1274</v>
      </c>
      <c r="E1018" s="12"/>
      <c r="F1018" s="50"/>
      <c r="G1018" s="11"/>
      <c r="H1018" s="4"/>
      <c r="I1018" s="4"/>
      <c r="J1018" s="11"/>
      <c r="K1018" s="4"/>
      <c r="L1018" s="4"/>
      <c r="M1018" s="4"/>
      <c r="N1018" s="4"/>
      <c r="O1018" s="4"/>
      <c r="P1018" s="4"/>
      <c r="Q1018" s="11" t="e">
        <f>MIN(J1018,I1018,H1018,G1018,F1018,E1018,#REF!,L1018)</f>
        <v>#REF!</v>
      </c>
      <c r="R1018" s="11" t="e">
        <f>Q1018-#REF!</f>
        <v>#REF!</v>
      </c>
      <c r="S1018" s="11" t="e">
        <f t="shared" si="84"/>
        <v>#REF!</v>
      </c>
      <c r="T1018" s="23" t="e">
        <f t="shared" si="85"/>
        <v>#REF!</v>
      </c>
      <c r="U1018" s="21" t="e">
        <f t="shared" si="82"/>
        <v>#REF!</v>
      </c>
      <c r="V1018" s="12" t="s">
        <v>6</v>
      </c>
      <c r="W1018" s="20">
        <f>COUNT(L1018,M1018,N1018,F1018,J1018,I1018,H1018,G1018,#REF!,E1018,#REF!)</f>
        <v>0</v>
      </c>
      <c r="X1018" s="22" t="e">
        <f t="shared" si="80"/>
        <v>#DIV/0!</v>
      </c>
      <c r="Y1018" s="22" t="e">
        <f>X1018-#REF!</f>
        <v>#DIV/0!</v>
      </c>
    </row>
    <row r="1019" spans="1:25" s="20" customFormat="1" ht="30" x14ac:dyDescent="0.25">
      <c r="A1019" s="13"/>
      <c r="B1019" s="10" t="s">
        <v>603</v>
      </c>
      <c r="C1019" s="38" t="s">
        <v>4</v>
      </c>
      <c r="D1019" s="58" t="s">
        <v>1274</v>
      </c>
      <c r="E1019" s="12"/>
      <c r="F1019" s="50"/>
      <c r="G1019" s="11"/>
      <c r="H1019" s="4"/>
      <c r="I1019" s="4"/>
      <c r="J1019" s="11"/>
      <c r="K1019" s="4"/>
      <c r="L1019" s="4"/>
      <c r="M1019" s="4"/>
      <c r="N1019" s="4"/>
      <c r="O1019" s="4"/>
      <c r="P1019" s="4"/>
      <c r="Q1019" s="11" t="e">
        <f>MIN(J1019,I1019,H1019,G1019,F1019,E1019,#REF!,L1019)</f>
        <v>#REF!</v>
      </c>
      <c r="R1019" s="11" t="e">
        <f>Q1019-#REF!</f>
        <v>#REF!</v>
      </c>
      <c r="S1019" s="11" t="e">
        <f t="shared" si="84"/>
        <v>#REF!</v>
      </c>
      <c r="T1019" s="23" t="e">
        <f t="shared" si="85"/>
        <v>#REF!</v>
      </c>
      <c r="U1019" s="21" t="e">
        <f t="shared" si="82"/>
        <v>#REF!</v>
      </c>
      <c r="V1019" s="12" t="s">
        <v>6</v>
      </c>
      <c r="W1019" s="20">
        <f>COUNT(L1019,M1019,N1019,F1019,J1019,I1019,H1019,G1019,#REF!,E1019,#REF!)</f>
        <v>0</v>
      </c>
      <c r="X1019" s="22" t="e">
        <f t="shared" si="80"/>
        <v>#DIV/0!</v>
      </c>
      <c r="Y1019" s="22" t="e">
        <f>X1019-#REF!</f>
        <v>#DIV/0!</v>
      </c>
    </row>
    <row r="1020" spans="1:25" s="20" customFormat="1" ht="30" x14ac:dyDescent="0.25">
      <c r="A1020" s="13"/>
      <c r="B1020" s="10" t="s">
        <v>604</v>
      </c>
      <c r="C1020" s="38" t="s">
        <v>4</v>
      </c>
      <c r="D1020" s="58" t="s">
        <v>1274</v>
      </c>
      <c r="E1020" s="12"/>
      <c r="F1020" s="50"/>
      <c r="G1020" s="11"/>
      <c r="H1020" s="4"/>
      <c r="I1020" s="4"/>
      <c r="J1020" s="11"/>
      <c r="K1020" s="4"/>
      <c r="L1020" s="4"/>
      <c r="M1020" s="4"/>
      <c r="N1020" s="4"/>
      <c r="O1020" s="4"/>
      <c r="P1020" s="4"/>
      <c r="Q1020" s="11" t="e">
        <f>MIN(J1020,I1020,H1020,G1020,F1020,E1020,#REF!,L1020)</f>
        <v>#REF!</v>
      </c>
      <c r="R1020" s="11" t="e">
        <f>Q1020-#REF!</f>
        <v>#REF!</v>
      </c>
      <c r="S1020" s="11" t="e">
        <f t="shared" si="84"/>
        <v>#REF!</v>
      </c>
      <c r="T1020" s="23" t="e">
        <f t="shared" si="85"/>
        <v>#REF!</v>
      </c>
      <c r="U1020" s="21" t="e">
        <f t="shared" si="82"/>
        <v>#REF!</v>
      </c>
      <c r="V1020" s="12" t="s">
        <v>6</v>
      </c>
      <c r="W1020" s="20">
        <f>COUNT(L1020,M1020,N1020,F1020,J1020,I1020,H1020,G1020,#REF!,E1020,#REF!)</f>
        <v>0</v>
      </c>
      <c r="X1020" s="22" t="e">
        <f t="shared" si="80"/>
        <v>#DIV/0!</v>
      </c>
      <c r="Y1020" s="22" t="e">
        <f>X1020-#REF!</f>
        <v>#DIV/0!</v>
      </c>
    </row>
    <row r="1021" spans="1:25" s="20" customFormat="1" ht="30" x14ac:dyDescent="0.25">
      <c r="A1021" s="13"/>
      <c r="B1021" s="10" t="s">
        <v>605</v>
      </c>
      <c r="C1021" s="38" t="s">
        <v>4</v>
      </c>
      <c r="D1021" s="58" t="s">
        <v>1274</v>
      </c>
      <c r="E1021" s="12"/>
      <c r="F1021" s="50"/>
      <c r="G1021" s="11"/>
      <c r="H1021" s="4"/>
      <c r="I1021" s="4"/>
      <c r="J1021" s="11"/>
      <c r="K1021" s="4"/>
      <c r="L1021" s="4"/>
      <c r="M1021" s="4"/>
      <c r="N1021" s="4"/>
      <c r="O1021" s="4"/>
      <c r="P1021" s="4"/>
      <c r="Q1021" s="11" t="e">
        <f>MIN(J1021,I1021,H1021,G1021,F1021,E1021,#REF!,L1021)</f>
        <v>#REF!</v>
      </c>
      <c r="R1021" s="11" t="e">
        <f>Q1021-#REF!</f>
        <v>#REF!</v>
      </c>
      <c r="S1021" s="11" t="e">
        <f t="shared" si="84"/>
        <v>#REF!</v>
      </c>
      <c r="T1021" s="23" t="e">
        <f t="shared" si="85"/>
        <v>#REF!</v>
      </c>
      <c r="U1021" s="21" t="e">
        <f t="shared" si="82"/>
        <v>#REF!</v>
      </c>
      <c r="V1021" s="12" t="s">
        <v>6</v>
      </c>
      <c r="W1021" s="20">
        <f>COUNT(L1021,M1021,N1021,F1021,J1021,I1021,H1021,G1021,#REF!,E1021,#REF!)</f>
        <v>0</v>
      </c>
      <c r="X1021" s="22" t="e">
        <f t="shared" si="80"/>
        <v>#DIV/0!</v>
      </c>
      <c r="Y1021" s="22" t="e">
        <f>X1021-#REF!</f>
        <v>#DIV/0!</v>
      </c>
    </row>
    <row r="1022" spans="1:25" s="20" customFormat="1" x14ac:dyDescent="0.25">
      <c r="A1022" s="32" t="s">
        <v>74</v>
      </c>
      <c r="B1022" s="33" t="s">
        <v>606</v>
      </c>
      <c r="C1022" s="36"/>
      <c r="D1022" s="58"/>
      <c r="E1022" s="12"/>
      <c r="F1022" s="48"/>
      <c r="G1022" s="11"/>
      <c r="H1022" s="4"/>
      <c r="I1022" s="4"/>
      <c r="J1022" s="11"/>
      <c r="K1022" s="4"/>
      <c r="L1022" s="4"/>
      <c r="M1022" s="4"/>
      <c r="N1022" s="4"/>
      <c r="O1022" s="4"/>
      <c r="P1022" s="4"/>
      <c r="Q1022" s="11" t="e">
        <f>MIN(J1022,I1022,H1022,G1022,F1022,E1022,#REF!,L1022)</f>
        <v>#REF!</v>
      </c>
      <c r="R1022" s="11" t="e">
        <f>Q1022-#REF!</f>
        <v>#REF!</v>
      </c>
      <c r="S1022" s="11" t="e">
        <f t="shared" si="84"/>
        <v>#REF!</v>
      </c>
      <c r="T1022" s="4"/>
      <c r="U1022" s="21" t="e">
        <f t="shared" si="82"/>
        <v>#REF!</v>
      </c>
      <c r="V1022" s="12" t="e">
        <f>T1022-#REF!</f>
        <v>#REF!</v>
      </c>
      <c r="X1022" s="22" t="e">
        <f t="shared" si="80"/>
        <v>#DIV/0!</v>
      </c>
      <c r="Y1022" s="22" t="e">
        <f>X1022-#REF!</f>
        <v>#DIV/0!</v>
      </c>
    </row>
    <row r="1023" spans="1:25" s="20" customFormat="1" ht="30" x14ac:dyDescent="0.25">
      <c r="A1023" s="13"/>
      <c r="B1023" s="10" t="s">
        <v>607</v>
      </c>
      <c r="C1023" s="38" t="s">
        <v>4</v>
      </c>
      <c r="D1023" s="58" t="s">
        <v>1274</v>
      </c>
      <c r="E1023" s="12"/>
      <c r="F1023" s="50"/>
      <c r="G1023" s="11"/>
      <c r="H1023" s="11"/>
      <c r="I1023" s="4"/>
      <c r="J1023" s="11">
        <v>8673.8389830508477</v>
      </c>
      <c r="K1023" s="4"/>
      <c r="L1023" s="4"/>
      <c r="M1023" s="4"/>
      <c r="N1023" s="4"/>
      <c r="O1023" s="4"/>
      <c r="P1023" s="4"/>
      <c r="Q1023" s="11" t="e">
        <f>MIN(J1023,I1023,H1023,G1023,F1023,E1023,#REF!,L1023)</f>
        <v>#REF!</v>
      </c>
      <c r="R1023" s="11" t="e">
        <f>Q1023-#REF!</f>
        <v>#REF!</v>
      </c>
      <c r="S1023" s="11" t="e">
        <f t="shared" si="84"/>
        <v>#REF!</v>
      </c>
      <c r="T1023" s="77" t="s">
        <v>1260</v>
      </c>
      <c r="U1023" s="78"/>
      <c r="V1023" s="79"/>
      <c r="W1023" s="20">
        <f>COUNT(L1023,M1023,N1023,F1023,J1023,I1023,H1023,G1023,#REF!,E1023,#REF!)</f>
        <v>1</v>
      </c>
      <c r="X1023" s="22">
        <f t="shared" si="80"/>
        <v>8673.8389830508477</v>
      </c>
      <c r="Y1023" s="22" t="e">
        <f>X1023-#REF!</f>
        <v>#REF!</v>
      </c>
    </row>
    <row r="1024" spans="1:25" s="20" customFormat="1" ht="30" x14ac:dyDescent="0.25">
      <c r="A1024" s="13"/>
      <c r="B1024" s="10" t="s">
        <v>608</v>
      </c>
      <c r="C1024" s="38" t="s">
        <v>4</v>
      </c>
      <c r="D1024" s="58" t="s">
        <v>1274</v>
      </c>
      <c r="E1024" s="12"/>
      <c r="F1024" s="50"/>
      <c r="G1024" s="11"/>
      <c r="H1024" s="11"/>
      <c r="I1024" s="4"/>
      <c r="J1024" s="11">
        <v>4918.2118644067796</v>
      </c>
      <c r="K1024" s="4"/>
      <c r="L1024" s="4"/>
      <c r="M1024" s="4"/>
      <c r="N1024" s="4"/>
      <c r="O1024" s="4"/>
      <c r="P1024" s="4"/>
      <c r="Q1024" s="11" t="e">
        <f>MIN(J1024,I1024,H1024,G1024,F1024,E1024,#REF!,L1024)</f>
        <v>#REF!</v>
      </c>
      <c r="R1024" s="11" t="e">
        <f>Q1024-#REF!</f>
        <v>#REF!</v>
      </c>
      <c r="S1024" s="11" t="e">
        <f t="shared" si="84"/>
        <v>#REF!</v>
      </c>
      <c r="T1024" s="80"/>
      <c r="U1024" s="81"/>
      <c r="V1024" s="82"/>
      <c r="W1024" s="20">
        <f>COUNT(L1024,M1024,N1024,F1024,J1024,I1024,H1024,G1024,#REF!,E1024,#REF!)</f>
        <v>1</v>
      </c>
      <c r="X1024" s="22">
        <f t="shared" si="80"/>
        <v>4918.2118644067796</v>
      </c>
      <c r="Y1024" s="22" t="e">
        <f>X1024-#REF!</f>
        <v>#REF!</v>
      </c>
    </row>
    <row r="1025" spans="1:25" s="20" customFormat="1" ht="30" x14ac:dyDescent="0.25">
      <c r="A1025" s="13"/>
      <c r="B1025" s="10" t="s">
        <v>609</v>
      </c>
      <c r="C1025" s="38" t="s">
        <v>4</v>
      </c>
      <c r="D1025" s="58" t="s">
        <v>1274</v>
      </c>
      <c r="E1025" s="12"/>
      <c r="F1025" s="50"/>
      <c r="G1025" s="11"/>
      <c r="H1025" s="11"/>
      <c r="I1025" s="4"/>
      <c r="J1025" s="11">
        <v>3618.9915254237289</v>
      </c>
      <c r="K1025" s="4"/>
      <c r="L1025" s="4"/>
      <c r="M1025" s="4"/>
      <c r="N1025" s="4"/>
      <c r="O1025" s="4"/>
      <c r="P1025" s="4"/>
      <c r="Q1025" s="11" t="e">
        <f>MIN(J1025,I1025,H1025,G1025,F1025,E1025,#REF!,L1025)</f>
        <v>#REF!</v>
      </c>
      <c r="R1025" s="11" t="e">
        <f>Q1025-#REF!</f>
        <v>#REF!</v>
      </c>
      <c r="S1025" s="11" t="e">
        <f t="shared" si="84"/>
        <v>#REF!</v>
      </c>
      <c r="T1025" s="80"/>
      <c r="U1025" s="81"/>
      <c r="V1025" s="82"/>
      <c r="W1025" s="20">
        <f>COUNT(L1025,M1025,N1025,F1025,J1025,I1025,H1025,G1025,#REF!,E1025,#REF!)</f>
        <v>1</v>
      </c>
      <c r="X1025" s="22">
        <f t="shared" si="80"/>
        <v>3618.9915254237289</v>
      </c>
      <c r="Y1025" s="22" t="e">
        <f>X1025-#REF!</f>
        <v>#REF!</v>
      </c>
    </row>
    <row r="1026" spans="1:25" s="20" customFormat="1" ht="30" x14ac:dyDescent="0.25">
      <c r="A1026" s="13"/>
      <c r="B1026" s="10" t="s">
        <v>610</v>
      </c>
      <c r="C1026" s="38" t="s">
        <v>4</v>
      </c>
      <c r="D1026" s="58" t="s">
        <v>1274</v>
      </c>
      <c r="E1026" s="12"/>
      <c r="F1026" s="50"/>
      <c r="G1026" s="11"/>
      <c r="H1026" s="11"/>
      <c r="I1026" s="4"/>
      <c r="J1026" s="11">
        <v>2558.2711864406783</v>
      </c>
      <c r="K1026" s="4"/>
      <c r="L1026" s="4"/>
      <c r="M1026" s="4"/>
      <c r="N1026" s="4"/>
      <c r="O1026" s="4"/>
      <c r="P1026" s="4"/>
      <c r="Q1026" s="11" t="e">
        <f>MIN(J1026,I1026,H1026,G1026,F1026,E1026,#REF!,L1026)</f>
        <v>#REF!</v>
      </c>
      <c r="R1026" s="11" t="e">
        <f>Q1026-#REF!</f>
        <v>#REF!</v>
      </c>
      <c r="S1026" s="11" t="e">
        <f t="shared" si="84"/>
        <v>#REF!</v>
      </c>
      <c r="T1026" s="80"/>
      <c r="U1026" s="81"/>
      <c r="V1026" s="82"/>
      <c r="W1026" s="20">
        <f>COUNT(L1026,M1026,N1026,F1026,J1026,I1026,H1026,G1026,#REF!,E1026,#REF!)</f>
        <v>1</v>
      </c>
      <c r="X1026" s="22">
        <f t="shared" si="80"/>
        <v>2558.2711864406783</v>
      </c>
      <c r="Y1026" s="22" t="e">
        <f>X1026-#REF!</f>
        <v>#REF!</v>
      </c>
    </row>
    <row r="1027" spans="1:25" s="20" customFormat="1" ht="30" x14ac:dyDescent="0.25">
      <c r="A1027" s="13"/>
      <c r="B1027" s="10" t="s">
        <v>611</v>
      </c>
      <c r="C1027" s="37" t="s">
        <v>4</v>
      </c>
      <c r="D1027" s="58" t="s">
        <v>1274</v>
      </c>
      <c r="E1027" s="12"/>
      <c r="F1027" s="49"/>
      <c r="G1027" s="11"/>
      <c r="H1027" s="4"/>
      <c r="I1027" s="4"/>
      <c r="J1027" s="11">
        <v>1980.4067796610173</v>
      </c>
      <c r="K1027" s="4"/>
      <c r="L1027" s="4"/>
      <c r="M1027" s="4"/>
      <c r="N1027" s="4"/>
      <c r="O1027" s="4"/>
      <c r="P1027" s="4"/>
      <c r="Q1027" s="11" t="e">
        <f>MIN(J1027,I1027,H1027,G1027,F1027,E1027,#REF!,L1027)</f>
        <v>#REF!</v>
      </c>
      <c r="R1027" s="11" t="e">
        <f>Q1027-#REF!</f>
        <v>#REF!</v>
      </c>
      <c r="S1027" s="11" t="e">
        <f t="shared" si="84"/>
        <v>#REF!</v>
      </c>
      <c r="T1027" s="83"/>
      <c r="U1027" s="84"/>
      <c r="V1027" s="85"/>
      <c r="W1027" s="20">
        <f>COUNT(L1027,M1027,N1027,F1027,J1027,I1027,H1027,G1027,#REF!,E1027,#REF!)</f>
        <v>1</v>
      </c>
      <c r="X1027" s="22">
        <f t="shared" si="80"/>
        <v>1980.4067796610173</v>
      </c>
      <c r="Y1027" s="22" t="e">
        <f>X1027-#REF!</f>
        <v>#REF!</v>
      </c>
    </row>
    <row r="1028" spans="1:25" s="20" customFormat="1" ht="30" x14ac:dyDescent="0.25">
      <c r="A1028" s="32" t="s">
        <v>75</v>
      </c>
      <c r="B1028" s="33" t="s">
        <v>1256</v>
      </c>
      <c r="C1028" s="36"/>
      <c r="D1028" s="58"/>
      <c r="E1028" s="12"/>
      <c r="F1028" s="48"/>
      <c r="G1028" s="11"/>
      <c r="H1028" s="4"/>
      <c r="I1028" s="4"/>
      <c r="J1028" s="11"/>
      <c r="K1028" s="4"/>
      <c r="L1028" s="4"/>
      <c r="M1028" s="4"/>
      <c r="N1028" s="4"/>
      <c r="O1028" s="4"/>
      <c r="P1028" s="4"/>
      <c r="Q1028" s="11" t="e">
        <f>MIN(J1028,I1028,H1028,G1028,F1028,E1028,#REF!,L1028)</f>
        <v>#REF!</v>
      </c>
      <c r="R1028" s="11" t="e">
        <f>Q1028-#REF!</f>
        <v>#REF!</v>
      </c>
      <c r="S1028" s="11" t="e">
        <f t="shared" si="84"/>
        <v>#REF!</v>
      </c>
      <c r="T1028" s="4"/>
      <c r="U1028" s="21" t="e">
        <f t="shared" si="82"/>
        <v>#REF!</v>
      </c>
      <c r="V1028" s="12" t="e">
        <f>T1028-#REF!</f>
        <v>#REF!</v>
      </c>
      <c r="X1028" s="22" t="e">
        <f t="shared" si="80"/>
        <v>#DIV/0!</v>
      </c>
      <c r="Y1028" s="22" t="e">
        <f>X1028-#REF!</f>
        <v>#DIV/0!</v>
      </c>
    </row>
    <row r="1029" spans="1:25" s="20" customFormat="1" ht="30" x14ac:dyDescent="0.25">
      <c r="A1029" s="13"/>
      <c r="B1029" s="10" t="s">
        <v>612</v>
      </c>
      <c r="C1029" s="38" t="s">
        <v>4</v>
      </c>
      <c r="D1029" s="58" t="s">
        <v>1274</v>
      </c>
      <c r="E1029" s="12"/>
      <c r="F1029" s="50"/>
      <c r="G1029" s="11"/>
      <c r="H1029" s="4"/>
      <c r="I1029" s="4"/>
      <c r="J1029" s="11"/>
      <c r="K1029" s="4"/>
      <c r="L1029" s="4"/>
      <c r="M1029" s="4"/>
      <c r="N1029" s="4"/>
      <c r="O1029" s="4"/>
      <c r="P1029" s="4"/>
      <c r="Q1029" s="11" t="e">
        <f>MIN(J1029,I1029,H1029,G1029,F1029,E1029,#REF!,L1029)</f>
        <v>#REF!</v>
      </c>
      <c r="R1029" s="11" t="e">
        <f>Q1029-#REF!</f>
        <v>#REF!</v>
      </c>
      <c r="S1029" s="11" t="e">
        <f t="shared" si="84"/>
        <v>#REF!</v>
      </c>
      <c r="T1029" s="68" t="s">
        <v>1260</v>
      </c>
      <c r="U1029" s="69"/>
      <c r="V1029" s="70"/>
      <c r="W1029" s="20">
        <f>COUNT(L1029,M1029,N1029,F1029,J1029,I1029,H1029,G1029,#REF!,E1029,#REF!)</f>
        <v>0</v>
      </c>
      <c r="X1029" s="22" t="e">
        <f t="shared" si="80"/>
        <v>#DIV/0!</v>
      </c>
      <c r="Y1029" s="22" t="e">
        <f>X1029-#REF!</f>
        <v>#DIV/0!</v>
      </c>
    </row>
    <row r="1030" spans="1:25" s="20" customFormat="1" ht="30" x14ac:dyDescent="0.25">
      <c r="A1030" s="13"/>
      <c r="B1030" s="10" t="s">
        <v>613</v>
      </c>
      <c r="C1030" s="38" t="s">
        <v>4</v>
      </c>
      <c r="D1030" s="58" t="s">
        <v>1274</v>
      </c>
      <c r="E1030" s="12"/>
      <c r="F1030" s="50"/>
      <c r="G1030" s="11"/>
      <c r="H1030" s="4"/>
      <c r="I1030" s="4"/>
      <c r="J1030" s="11"/>
      <c r="K1030" s="4"/>
      <c r="L1030" s="4"/>
      <c r="M1030" s="4"/>
      <c r="N1030" s="4"/>
      <c r="O1030" s="4"/>
      <c r="P1030" s="4"/>
      <c r="Q1030" s="11" t="e">
        <f>MIN(J1030,I1030,H1030,G1030,F1030,E1030,#REF!,L1030)</f>
        <v>#REF!</v>
      </c>
      <c r="R1030" s="11" t="e">
        <f>Q1030-#REF!</f>
        <v>#REF!</v>
      </c>
      <c r="S1030" s="11" t="e">
        <f t="shared" si="84"/>
        <v>#REF!</v>
      </c>
      <c r="T1030" s="71"/>
      <c r="U1030" s="72"/>
      <c r="V1030" s="73"/>
      <c r="W1030" s="20">
        <f>COUNT(L1030,M1030,N1030,F1030,J1030,I1030,H1030,G1030,#REF!,E1030,#REF!)</f>
        <v>0</v>
      </c>
      <c r="X1030" s="22" t="e">
        <f t="shared" si="80"/>
        <v>#DIV/0!</v>
      </c>
      <c r="Y1030" s="22" t="e">
        <f>X1030-#REF!</f>
        <v>#DIV/0!</v>
      </c>
    </row>
    <row r="1031" spans="1:25" s="20" customFormat="1" ht="30" x14ac:dyDescent="0.25">
      <c r="A1031" s="13"/>
      <c r="B1031" s="10" t="s">
        <v>614</v>
      </c>
      <c r="C1031" s="38" t="s">
        <v>4</v>
      </c>
      <c r="D1031" s="58" t="s">
        <v>1274</v>
      </c>
      <c r="E1031" s="12"/>
      <c r="F1031" s="50"/>
      <c r="G1031" s="11"/>
      <c r="H1031" s="4"/>
      <c r="I1031" s="4"/>
      <c r="J1031" s="11"/>
      <c r="K1031" s="4"/>
      <c r="L1031" s="4"/>
      <c r="M1031" s="4"/>
      <c r="N1031" s="4"/>
      <c r="O1031" s="4"/>
      <c r="P1031" s="4"/>
      <c r="Q1031" s="11" t="e">
        <f>MIN(J1031,I1031,H1031,G1031,F1031,E1031,#REF!,L1031)</f>
        <v>#REF!</v>
      </c>
      <c r="R1031" s="11" t="e">
        <f>Q1031-#REF!</f>
        <v>#REF!</v>
      </c>
      <c r="S1031" s="11" t="e">
        <f t="shared" si="84"/>
        <v>#REF!</v>
      </c>
      <c r="T1031" s="71"/>
      <c r="U1031" s="72"/>
      <c r="V1031" s="73"/>
      <c r="W1031" s="20">
        <f>COUNT(L1031,M1031,N1031,F1031,J1031,I1031,H1031,G1031,#REF!,E1031,#REF!)</f>
        <v>0</v>
      </c>
      <c r="X1031" s="22" t="e">
        <f t="shared" si="80"/>
        <v>#DIV/0!</v>
      </c>
      <c r="Y1031" s="22" t="e">
        <f>X1031-#REF!</f>
        <v>#DIV/0!</v>
      </c>
    </row>
    <row r="1032" spans="1:25" s="20" customFormat="1" ht="30" x14ac:dyDescent="0.25">
      <c r="A1032" s="13"/>
      <c r="B1032" s="10" t="s">
        <v>615</v>
      </c>
      <c r="C1032" s="38" t="s">
        <v>4</v>
      </c>
      <c r="D1032" s="58" t="s">
        <v>1274</v>
      </c>
      <c r="E1032" s="12"/>
      <c r="F1032" s="50"/>
      <c r="G1032" s="11"/>
      <c r="H1032" s="4"/>
      <c r="I1032" s="4"/>
      <c r="J1032" s="11"/>
      <c r="K1032" s="4"/>
      <c r="L1032" s="4"/>
      <c r="M1032" s="4"/>
      <c r="N1032" s="4"/>
      <c r="O1032" s="4"/>
      <c r="P1032" s="4"/>
      <c r="Q1032" s="11" t="e">
        <f>MIN(J1032,I1032,H1032,G1032,F1032,E1032,#REF!,L1032)</f>
        <v>#REF!</v>
      </c>
      <c r="R1032" s="11" t="e">
        <f>Q1032-#REF!</f>
        <v>#REF!</v>
      </c>
      <c r="S1032" s="11" t="e">
        <f t="shared" si="84"/>
        <v>#REF!</v>
      </c>
      <c r="T1032" s="71"/>
      <c r="U1032" s="72"/>
      <c r="V1032" s="73"/>
      <c r="W1032" s="20">
        <f>COUNT(L1032,M1032,N1032,F1032,J1032,I1032,H1032,G1032,#REF!,E1032,#REF!)</f>
        <v>0</v>
      </c>
      <c r="X1032" s="22" t="e">
        <f t="shared" si="80"/>
        <v>#DIV/0!</v>
      </c>
      <c r="Y1032" s="22" t="e">
        <f>X1032-#REF!</f>
        <v>#DIV/0!</v>
      </c>
    </row>
    <row r="1033" spans="1:25" s="20" customFormat="1" ht="30" x14ac:dyDescent="0.25">
      <c r="A1033" s="13"/>
      <c r="B1033" s="10" t="s">
        <v>616</v>
      </c>
      <c r="C1033" s="38" t="s">
        <v>4</v>
      </c>
      <c r="D1033" s="58" t="s">
        <v>1274</v>
      </c>
      <c r="E1033" s="12"/>
      <c r="F1033" s="50"/>
      <c r="G1033" s="11"/>
      <c r="H1033" s="4"/>
      <c r="I1033" s="4"/>
      <c r="J1033" s="11"/>
      <c r="K1033" s="4"/>
      <c r="L1033" s="4"/>
      <c r="M1033" s="4"/>
      <c r="N1033" s="4"/>
      <c r="O1033" s="4"/>
      <c r="P1033" s="4"/>
      <c r="Q1033" s="11" t="e">
        <f>MIN(J1033,I1033,H1033,G1033,F1033,E1033,#REF!,L1033)</f>
        <v>#REF!</v>
      </c>
      <c r="R1033" s="11" t="e">
        <f>Q1033-#REF!</f>
        <v>#REF!</v>
      </c>
      <c r="S1033" s="11" t="e">
        <f t="shared" si="84"/>
        <v>#REF!</v>
      </c>
      <c r="T1033" s="71"/>
      <c r="U1033" s="72"/>
      <c r="V1033" s="73"/>
      <c r="W1033" s="20">
        <f>COUNT(L1033,M1033,N1033,F1033,J1033,I1033,H1033,G1033,#REF!,E1033,#REF!)</f>
        <v>0</v>
      </c>
      <c r="X1033" s="22" t="e">
        <f t="shared" si="80"/>
        <v>#DIV/0!</v>
      </c>
      <c r="Y1033" s="22" t="e">
        <f>X1033-#REF!</f>
        <v>#DIV/0!</v>
      </c>
    </row>
    <row r="1034" spans="1:25" s="20" customFormat="1" ht="30" x14ac:dyDescent="0.25">
      <c r="A1034" s="13"/>
      <c r="B1034" s="10" t="s">
        <v>617</v>
      </c>
      <c r="C1034" s="38" t="s">
        <v>4</v>
      </c>
      <c r="D1034" s="58" t="s">
        <v>1274</v>
      </c>
      <c r="E1034" s="12"/>
      <c r="F1034" s="50"/>
      <c r="G1034" s="11"/>
      <c r="H1034" s="4"/>
      <c r="I1034" s="4"/>
      <c r="J1034" s="11"/>
      <c r="K1034" s="4"/>
      <c r="L1034" s="4"/>
      <c r="M1034" s="4"/>
      <c r="N1034" s="4"/>
      <c r="O1034" s="4"/>
      <c r="P1034" s="4"/>
      <c r="Q1034" s="11" t="e">
        <f>MIN(J1034,I1034,H1034,G1034,F1034,E1034,#REF!,L1034)</f>
        <v>#REF!</v>
      </c>
      <c r="R1034" s="11" t="e">
        <f>Q1034-#REF!</f>
        <v>#REF!</v>
      </c>
      <c r="S1034" s="11" t="e">
        <f t="shared" si="84"/>
        <v>#REF!</v>
      </c>
      <c r="T1034" s="71"/>
      <c r="U1034" s="72"/>
      <c r="V1034" s="73"/>
      <c r="W1034" s="20">
        <f>COUNT(L1034,M1034,N1034,F1034,J1034,I1034,H1034,G1034,#REF!,E1034,#REF!)</f>
        <v>0</v>
      </c>
      <c r="X1034" s="22" t="e">
        <f t="shared" si="80"/>
        <v>#DIV/0!</v>
      </c>
      <c r="Y1034" s="22" t="e">
        <f>X1034-#REF!</f>
        <v>#DIV/0!</v>
      </c>
    </row>
    <row r="1035" spans="1:25" s="20" customFormat="1" ht="30" x14ac:dyDescent="0.25">
      <c r="A1035" s="13"/>
      <c r="B1035" s="10" t="s">
        <v>618</v>
      </c>
      <c r="C1035" s="38" t="s">
        <v>4</v>
      </c>
      <c r="D1035" s="58" t="s">
        <v>1274</v>
      </c>
      <c r="E1035" s="12"/>
      <c r="F1035" s="50"/>
      <c r="G1035" s="11"/>
      <c r="H1035" s="4"/>
      <c r="I1035" s="4"/>
      <c r="J1035" s="11"/>
      <c r="K1035" s="4"/>
      <c r="L1035" s="4"/>
      <c r="M1035" s="4"/>
      <c r="N1035" s="4"/>
      <c r="O1035" s="4"/>
      <c r="P1035" s="4"/>
      <c r="Q1035" s="11" t="e">
        <f>MIN(J1035,I1035,H1035,G1035,F1035,E1035,#REF!,L1035)</f>
        <v>#REF!</v>
      </c>
      <c r="R1035" s="11" t="e">
        <f>Q1035-#REF!</f>
        <v>#REF!</v>
      </c>
      <c r="S1035" s="11" t="e">
        <f t="shared" si="84"/>
        <v>#REF!</v>
      </c>
      <c r="T1035" s="71"/>
      <c r="U1035" s="72"/>
      <c r="V1035" s="73"/>
      <c r="W1035" s="20">
        <f>COUNT(L1035,M1035,N1035,F1035,J1035,I1035,H1035,G1035,#REF!,E1035,#REF!)</f>
        <v>0</v>
      </c>
      <c r="X1035" s="22" t="e">
        <f t="shared" si="80"/>
        <v>#DIV/0!</v>
      </c>
      <c r="Y1035" s="22" t="e">
        <f>X1035-#REF!</f>
        <v>#DIV/0!</v>
      </c>
    </row>
    <row r="1036" spans="1:25" s="20" customFormat="1" ht="30" x14ac:dyDescent="0.25">
      <c r="A1036" s="13"/>
      <c r="B1036" s="10" t="s">
        <v>619</v>
      </c>
      <c r="C1036" s="38" t="s">
        <v>4</v>
      </c>
      <c r="D1036" s="58" t="s">
        <v>1274</v>
      </c>
      <c r="E1036" s="12"/>
      <c r="F1036" s="50"/>
      <c r="G1036" s="11"/>
      <c r="H1036" s="4"/>
      <c r="I1036" s="4"/>
      <c r="J1036" s="11"/>
      <c r="K1036" s="4"/>
      <c r="L1036" s="4"/>
      <c r="M1036" s="4"/>
      <c r="N1036" s="4"/>
      <c r="O1036" s="4"/>
      <c r="P1036" s="4"/>
      <c r="Q1036" s="11" t="e">
        <f>MIN(J1036,I1036,H1036,G1036,F1036,E1036,#REF!,L1036)</f>
        <v>#REF!</v>
      </c>
      <c r="R1036" s="11" t="e">
        <f>Q1036-#REF!</f>
        <v>#REF!</v>
      </c>
      <c r="S1036" s="11" t="e">
        <f t="shared" si="84"/>
        <v>#REF!</v>
      </c>
      <c r="T1036" s="71"/>
      <c r="U1036" s="72"/>
      <c r="V1036" s="73"/>
      <c r="W1036" s="20">
        <f>COUNT(L1036,M1036,N1036,F1036,J1036,I1036,H1036,G1036,#REF!,E1036,#REF!)</f>
        <v>0</v>
      </c>
      <c r="X1036" s="22" t="e">
        <f t="shared" si="80"/>
        <v>#DIV/0!</v>
      </c>
      <c r="Y1036" s="22" t="e">
        <f>X1036-#REF!</f>
        <v>#DIV/0!</v>
      </c>
    </row>
    <row r="1037" spans="1:25" s="20" customFormat="1" ht="30" x14ac:dyDescent="0.25">
      <c r="A1037" s="13"/>
      <c r="B1037" s="10" t="s">
        <v>620</v>
      </c>
      <c r="C1037" s="38" t="s">
        <v>4</v>
      </c>
      <c r="D1037" s="58" t="s">
        <v>1274</v>
      </c>
      <c r="E1037" s="12"/>
      <c r="F1037" s="50"/>
      <c r="G1037" s="11"/>
      <c r="H1037" s="4"/>
      <c r="I1037" s="4"/>
      <c r="J1037" s="11"/>
      <c r="K1037" s="4"/>
      <c r="L1037" s="4"/>
      <c r="M1037" s="4"/>
      <c r="N1037" s="4"/>
      <c r="O1037" s="4"/>
      <c r="P1037" s="4"/>
      <c r="Q1037" s="11" t="e">
        <f>MIN(J1037,I1037,H1037,G1037,F1037,E1037,#REF!,L1037)</f>
        <v>#REF!</v>
      </c>
      <c r="R1037" s="11" t="e">
        <f>Q1037-#REF!</f>
        <v>#REF!</v>
      </c>
      <c r="S1037" s="11" t="e">
        <f t="shared" si="84"/>
        <v>#REF!</v>
      </c>
      <c r="T1037" s="74"/>
      <c r="U1037" s="75"/>
      <c r="V1037" s="76"/>
      <c r="W1037" s="20">
        <f>COUNT(L1037,M1037,N1037,F1037,J1037,I1037,H1037,G1037,#REF!,E1037,#REF!)</f>
        <v>0</v>
      </c>
      <c r="X1037" s="22" t="e">
        <f t="shared" si="80"/>
        <v>#DIV/0!</v>
      </c>
      <c r="Y1037" s="22" t="e">
        <f>X1037-#REF!</f>
        <v>#DIV/0!</v>
      </c>
    </row>
    <row r="1038" spans="1:25" s="20" customFormat="1" x14ac:dyDescent="0.25">
      <c r="A1038" s="32" t="s">
        <v>76</v>
      </c>
      <c r="B1038" s="33" t="s">
        <v>621</v>
      </c>
      <c r="C1038" s="36"/>
      <c r="D1038" s="58"/>
      <c r="E1038" s="12"/>
      <c r="F1038" s="48"/>
      <c r="G1038" s="11"/>
      <c r="H1038" s="4"/>
      <c r="I1038" s="4"/>
      <c r="J1038" s="11"/>
      <c r="K1038" s="4"/>
      <c r="L1038" s="4"/>
      <c r="M1038" s="4"/>
      <c r="N1038" s="4"/>
      <c r="O1038" s="4"/>
      <c r="P1038" s="4"/>
      <c r="Q1038" s="11" t="e">
        <f>MIN(J1038,I1038,H1038,G1038,F1038,E1038,#REF!,L1038)</f>
        <v>#REF!</v>
      </c>
      <c r="R1038" s="11" t="e">
        <f>Q1038-#REF!</f>
        <v>#REF!</v>
      </c>
      <c r="S1038" s="11" t="e">
        <f t="shared" si="84"/>
        <v>#REF!</v>
      </c>
      <c r="T1038" s="4"/>
      <c r="U1038" s="21" t="e">
        <f t="shared" si="82"/>
        <v>#REF!</v>
      </c>
      <c r="V1038" s="12" t="e">
        <f>T1038-#REF!</f>
        <v>#REF!</v>
      </c>
      <c r="X1038" s="22" t="e">
        <f t="shared" ref="X1038:X1104" si="86">AVERAGE(N1038,M1038,L1038,K1038,J1038,I1038,H1038,G1038,F1038)</f>
        <v>#DIV/0!</v>
      </c>
      <c r="Y1038" s="22" t="e">
        <f>X1038-#REF!</f>
        <v>#DIV/0!</v>
      </c>
    </row>
    <row r="1039" spans="1:25" s="20" customFormat="1" ht="30" x14ac:dyDescent="0.25">
      <c r="A1039" s="13"/>
      <c r="B1039" s="10" t="s">
        <v>622</v>
      </c>
      <c r="C1039" s="36" t="s">
        <v>4</v>
      </c>
      <c r="D1039" s="58" t="s">
        <v>1274</v>
      </c>
      <c r="E1039" s="12"/>
      <c r="F1039" s="48">
        <v>157.5</v>
      </c>
      <c r="G1039" s="11"/>
      <c r="H1039" s="4"/>
      <c r="I1039" s="4"/>
      <c r="J1039" s="11"/>
      <c r="K1039" s="4"/>
      <c r="L1039" s="4"/>
      <c r="M1039" s="4"/>
      <c r="N1039" s="4"/>
      <c r="O1039" s="4"/>
      <c r="P1039" s="4"/>
      <c r="Q1039" s="11" t="e">
        <f>MIN(J1039,I1039,H1039,G1039,F1039,E1039,#REF!,L1039)</f>
        <v>#REF!</v>
      </c>
      <c r="R1039" s="11" t="e">
        <f>Q1039-#REF!</f>
        <v>#REF!</v>
      </c>
      <c r="S1039" s="11" t="e">
        <f t="shared" si="84"/>
        <v>#REF!</v>
      </c>
      <c r="T1039" s="4">
        <v>157.5</v>
      </c>
      <c r="U1039" s="21" t="e">
        <f t="shared" si="82"/>
        <v>#REF!</v>
      </c>
      <c r="V1039" s="12" t="s">
        <v>887</v>
      </c>
      <c r="W1039" s="20">
        <f>COUNT(L1039,M1039,N1039,F1039,J1039,I1039,H1039,G1039,#REF!,E1039,#REF!)</f>
        <v>1</v>
      </c>
      <c r="X1039" s="22">
        <f t="shared" si="86"/>
        <v>157.5</v>
      </c>
      <c r="Y1039" s="22" t="e">
        <f>X1039-#REF!</f>
        <v>#REF!</v>
      </c>
    </row>
    <row r="1040" spans="1:25" s="20" customFormat="1" ht="30" x14ac:dyDescent="0.25">
      <c r="A1040" s="13"/>
      <c r="B1040" s="10" t="s">
        <v>623</v>
      </c>
      <c r="C1040" s="36" t="s">
        <v>4</v>
      </c>
      <c r="D1040" s="58" t="s">
        <v>1274</v>
      </c>
      <c r="E1040" s="12"/>
      <c r="F1040" s="48">
        <v>118.00000000000001</v>
      </c>
      <c r="G1040" s="11"/>
      <c r="H1040" s="4"/>
      <c r="I1040" s="4"/>
      <c r="J1040" s="11"/>
      <c r="K1040" s="4"/>
      <c r="L1040" s="4"/>
      <c r="M1040" s="4"/>
      <c r="N1040" s="4"/>
      <c r="O1040" s="4"/>
      <c r="P1040" s="4"/>
      <c r="Q1040" s="11" t="e">
        <f>MIN(J1040,I1040,H1040,G1040,F1040,E1040,#REF!,L1040)</f>
        <v>#REF!</v>
      </c>
      <c r="R1040" s="11" t="e">
        <f>Q1040-#REF!</f>
        <v>#REF!</v>
      </c>
      <c r="S1040" s="11" t="e">
        <f t="shared" si="84"/>
        <v>#REF!</v>
      </c>
      <c r="T1040" s="23">
        <v>118</v>
      </c>
      <c r="U1040" s="21" t="e">
        <f t="shared" si="82"/>
        <v>#REF!</v>
      </c>
      <c r="V1040" s="12" t="s">
        <v>887</v>
      </c>
      <c r="W1040" s="20">
        <f>COUNT(L1040,M1040,N1040,F1040,J1040,I1040,H1040,G1040,#REF!,E1040,#REF!)</f>
        <v>1</v>
      </c>
      <c r="X1040" s="22">
        <f t="shared" si="86"/>
        <v>118.00000000000001</v>
      </c>
      <c r="Y1040" s="22" t="e">
        <f>X1040-#REF!</f>
        <v>#REF!</v>
      </c>
    </row>
    <row r="1041" spans="1:25" s="20" customFormat="1" ht="30" x14ac:dyDescent="0.25">
      <c r="A1041" s="13"/>
      <c r="B1041" s="10" t="s">
        <v>624</v>
      </c>
      <c r="C1041" s="36" t="s">
        <v>4</v>
      </c>
      <c r="D1041" s="58" t="s">
        <v>1274</v>
      </c>
      <c r="E1041" s="12"/>
      <c r="F1041" s="48"/>
      <c r="G1041" s="11"/>
      <c r="H1041" s="4"/>
      <c r="I1041" s="4"/>
      <c r="J1041" s="11"/>
      <c r="K1041" s="4"/>
      <c r="L1041" s="4"/>
      <c r="M1041" s="4"/>
      <c r="N1041" s="4"/>
      <c r="O1041" s="4"/>
      <c r="P1041" s="4"/>
      <c r="Q1041" s="11" t="e">
        <f>MIN(J1041,I1041,H1041,G1041,F1041,E1041,#REF!,L1041)</f>
        <v>#REF!</v>
      </c>
      <c r="R1041" s="11" t="e">
        <f>Q1041-#REF!</f>
        <v>#REF!</v>
      </c>
      <c r="S1041" s="11" t="e">
        <f t="shared" si="84"/>
        <v>#REF!</v>
      </c>
      <c r="T1041" s="23" t="e">
        <f>Q1041</f>
        <v>#REF!</v>
      </c>
      <c r="U1041" s="21" t="e">
        <f t="shared" si="82"/>
        <v>#REF!</v>
      </c>
      <c r="V1041" s="12" t="s">
        <v>6</v>
      </c>
      <c r="W1041" s="20">
        <f>COUNT(L1041,M1041,N1041,F1041,J1041,I1041,H1041,G1041,#REF!,E1041,#REF!)</f>
        <v>0</v>
      </c>
      <c r="X1041" s="22" t="e">
        <f t="shared" si="86"/>
        <v>#DIV/0!</v>
      </c>
      <c r="Y1041" s="22" t="e">
        <f>X1041-#REF!</f>
        <v>#DIV/0!</v>
      </c>
    </row>
    <row r="1042" spans="1:25" s="20" customFormat="1" ht="30" x14ac:dyDescent="0.25">
      <c r="A1042" s="13"/>
      <c r="B1042" s="10" t="s">
        <v>625</v>
      </c>
      <c r="C1042" s="36" t="s">
        <v>4</v>
      </c>
      <c r="D1042" s="58" t="s">
        <v>1274</v>
      </c>
      <c r="E1042" s="12"/>
      <c r="F1042" s="48"/>
      <c r="G1042" s="11"/>
      <c r="H1042" s="4"/>
      <c r="I1042" s="4"/>
      <c r="J1042" s="11"/>
      <c r="K1042" s="4"/>
      <c r="L1042" s="4"/>
      <c r="M1042" s="4"/>
      <c r="N1042" s="4"/>
      <c r="O1042" s="4"/>
      <c r="P1042" s="4"/>
      <c r="Q1042" s="11" t="e">
        <f>MIN(J1042,I1042,H1042,G1042,F1042,E1042,#REF!,L1042)</f>
        <v>#REF!</v>
      </c>
      <c r="R1042" s="11" t="e">
        <f>Q1042-#REF!</f>
        <v>#REF!</v>
      </c>
      <c r="S1042" s="11" t="e">
        <f t="shared" si="84"/>
        <v>#REF!</v>
      </c>
      <c r="T1042" s="23" t="e">
        <f>Q1042</f>
        <v>#REF!</v>
      </c>
      <c r="U1042" s="21" t="e">
        <f t="shared" si="82"/>
        <v>#REF!</v>
      </c>
      <c r="V1042" s="12" t="s">
        <v>6</v>
      </c>
      <c r="W1042" s="20">
        <f>COUNT(L1042,M1042,N1042,F1042,J1042,I1042,H1042,G1042,#REF!,E1042,#REF!)</f>
        <v>0</v>
      </c>
      <c r="X1042" s="22" t="e">
        <f t="shared" si="86"/>
        <v>#DIV/0!</v>
      </c>
      <c r="Y1042" s="22" t="e">
        <f>X1042-#REF!</f>
        <v>#DIV/0!</v>
      </c>
    </row>
    <row r="1043" spans="1:25" s="20" customFormat="1" ht="30" x14ac:dyDescent="0.25">
      <c r="A1043" s="13"/>
      <c r="B1043" s="10" t="s">
        <v>626</v>
      </c>
      <c r="C1043" s="36" t="s">
        <v>15</v>
      </c>
      <c r="D1043" s="58" t="s">
        <v>1274</v>
      </c>
      <c r="E1043" s="12"/>
      <c r="F1043" s="48">
        <v>188.89830508474577</v>
      </c>
      <c r="G1043" s="11"/>
      <c r="H1043" s="4"/>
      <c r="I1043" s="4"/>
      <c r="J1043" s="11"/>
      <c r="K1043" s="4"/>
      <c r="L1043" s="4"/>
      <c r="M1043" s="4"/>
      <c r="N1043" s="4"/>
      <c r="O1043" s="4"/>
      <c r="P1043" s="4"/>
      <c r="Q1043" s="11" t="e">
        <f>MIN(J1043,I1043,H1043,G1043,F1043,E1043,#REF!,L1043)</f>
        <v>#REF!</v>
      </c>
      <c r="R1043" s="11" t="e">
        <f>Q1043-#REF!</f>
        <v>#REF!</v>
      </c>
      <c r="S1043" s="11" t="e">
        <f t="shared" si="84"/>
        <v>#REF!</v>
      </c>
      <c r="T1043" s="23">
        <v>188.9</v>
      </c>
      <c r="U1043" s="21" t="e">
        <f t="shared" si="82"/>
        <v>#REF!</v>
      </c>
      <c r="V1043" s="12" t="s">
        <v>887</v>
      </c>
      <c r="W1043" s="20">
        <f>COUNT(L1043,M1043,N1043,F1043,J1043,I1043,H1043,G1043,#REF!,E1043,#REF!)</f>
        <v>1</v>
      </c>
      <c r="X1043" s="22">
        <f t="shared" si="86"/>
        <v>188.89830508474577</v>
      </c>
      <c r="Y1043" s="22" t="e">
        <f>X1043-#REF!</f>
        <v>#REF!</v>
      </c>
    </row>
    <row r="1044" spans="1:25" s="20" customFormat="1" ht="30" x14ac:dyDescent="0.25">
      <c r="A1044" s="13"/>
      <c r="B1044" s="10" t="s">
        <v>627</v>
      </c>
      <c r="C1044" s="36" t="s">
        <v>15</v>
      </c>
      <c r="D1044" s="58" t="s">
        <v>1274</v>
      </c>
      <c r="E1044" s="12"/>
      <c r="F1044" s="48"/>
      <c r="G1044" s="11"/>
      <c r="H1044" s="4"/>
      <c r="I1044" s="4"/>
      <c r="J1044" s="11"/>
      <c r="K1044" s="4"/>
      <c r="L1044" s="4"/>
      <c r="M1044" s="4"/>
      <c r="N1044" s="4"/>
      <c r="O1044" s="4"/>
      <c r="P1044" s="4"/>
      <c r="Q1044" s="11" t="e">
        <f>MIN(J1044,I1044,H1044,G1044,F1044,E1044,#REF!,L1044)</f>
        <v>#REF!</v>
      </c>
      <c r="R1044" s="11" t="e">
        <f>Q1044-#REF!</f>
        <v>#REF!</v>
      </c>
      <c r="S1044" s="11" t="e">
        <f t="shared" si="84"/>
        <v>#REF!</v>
      </c>
      <c r="T1044" s="23" t="e">
        <f>Q1044</f>
        <v>#REF!</v>
      </c>
      <c r="U1044" s="21" t="e">
        <f t="shared" si="82"/>
        <v>#REF!</v>
      </c>
      <c r="V1044" s="12" t="s">
        <v>6</v>
      </c>
      <c r="W1044" s="20">
        <f>COUNT(L1044,M1044,N1044,F1044,J1044,I1044,H1044,G1044,#REF!,E1044,#REF!)</f>
        <v>0</v>
      </c>
      <c r="X1044" s="22" t="e">
        <f t="shared" si="86"/>
        <v>#DIV/0!</v>
      </c>
      <c r="Y1044" s="22" t="e">
        <f>X1044-#REF!</f>
        <v>#DIV/0!</v>
      </c>
    </row>
    <row r="1045" spans="1:25" s="20" customFormat="1" ht="30" x14ac:dyDescent="0.25">
      <c r="A1045" s="13"/>
      <c r="B1045" s="10" t="s">
        <v>628</v>
      </c>
      <c r="C1045" s="36" t="s">
        <v>15</v>
      </c>
      <c r="D1045" s="58" t="s">
        <v>1274</v>
      </c>
      <c r="E1045" s="12"/>
      <c r="F1045" s="48">
        <v>84.47457627118645</v>
      </c>
      <c r="G1045" s="11"/>
      <c r="H1045" s="4"/>
      <c r="I1045" s="4"/>
      <c r="J1045" s="11"/>
      <c r="K1045" s="4"/>
      <c r="L1045" s="4"/>
      <c r="M1045" s="4"/>
      <c r="N1045" s="4"/>
      <c r="O1045" s="4"/>
      <c r="P1045" s="4"/>
      <c r="Q1045" s="11" t="e">
        <f>MIN(J1045,I1045,H1045,G1045,F1045,E1045,#REF!,L1045)</f>
        <v>#REF!</v>
      </c>
      <c r="R1045" s="11" t="e">
        <f>Q1045-#REF!</f>
        <v>#REF!</v>
      </c>
      <c r="S1045" s="11" t="e">
        <f t="shared" si="84"/>
        <v>#REF!</v>
      </c>
      <c r="T1045" s="23">
        <v>84.47</v>
      </c>
      <c r="U1045" s="21" t="e">
        <f t="shared" si="82"/>
        <v>#REF!</v>
      </c>
      <c r="V1045" s="12" t="s">
        <v>887</v>
      </c>
      <c r="W1045" s="20">
        <f>COUNT(L1045,M1045,N1045,F1045,J1045,I1045,H1045,G1045,#REF!,E1045,#REF!)</f>
        <v>1</v>
      </c>
      <c r="X1045" s="22">
        <f t="shared" si="86"/>
        <v>84.47457627118645</v>
      </c>
      <c r="Y1045" s="22" t="e">
        <f>X1045-#REF!</f>
        <v>#REF!</v>
      </c>
    </row>
    <row r="1046" spans="1:25" s="20" customFormat="1" ht="30" x14ac:dyDescent="0.25">
      <c r="A1046" s="13"/>
      <c r="B1046" s="10" t="s">
        <v>629</v>
      </c>
      <c r="C1046" s="36" t="s">
        <v>1259</v>
      </c>
      <c r="D1046" s="58" t="s">
        <v>1274</v>
      </c>
      <c r="E1046" s="12"/>
      <c r="F1046" s="48"/>
      <c r="G1046" s="11"/>
      <c r="H1046" s="4"/>
      <c r="I1046" s="4"/>
      <c r="J1046" s="11"/>
      <c r="K1046" s="4"/>
      <c r="L1046" s="4"/>
      <c r="M1046" s="4"/>
      <c r="N1046" s="4"/>
      <c r="O1046" s="4"/>
      <c r="P1046" s="4"/>
      <c r="Q1046" s="11" t="e">
        <f>MIN(J1046,I1046,H1046,G1046,F1046,E1046,#REF!,L1046)</f>
        <v>#REF!</v>
      </c>
      <c r="R1046" s="11" t="e">
        <f>Q1046-#REF!</f>
        <v>#REF!</v>
      </c>
      <c r="S1046" s="11" t="e">
        <f t="shared" si="84"/>
        <v>#REF!</v>
      </c>
      <c r="T1046" s="23" t="e">
        <f t="shared" ref="T1046:T1065" si="87">Q1046</f>
        <v>#REF!</v>
      </c>
      <c r="U1046" s="21" t="e">
        <f t="shared" si="82"/>
        <v>#REF!</v>
      </c>
      <c r="V1046" s="12" t="s">
        <v>6</v>
      </c>
      <c r="W1046" s="20">
        <f>COUNT(L1046,M1046,N1046,F1046,J1046,I1046,H1046,G1046,#REF!,E1046,#REF!)</f>
        <v>0</v>
      </c>
      <c r="X1046" s="22" t="e">
        <f t="shared" si="86"/>
        <v>#DIV/0!</v>
      </c>
      <c r="Y1046" s="22" t="e">
        <f>X1046-#REF!</f>
        <v>#DIV/0!</v>
      </c>
    </row>
    <row r="1047" spans="1:25" s="20" customFormat="1" ht="30" x14ac:dyDescent="0.25">
      <c r="A1047" s="13"/>
      <c r="B1047" s="10" t="s">
        <v>630</v>
      </c>
      <c r="C1047" s="36" t="s">
        <v>1259</v>
      </c>
      <c r="D1047" s="58" t="s">
        <v>1274</v>
      </c>
      <c r="E1047" s="12"/>
      <c r="F1047" s="48"/>
      <c r="G1047" s="11"/>
      <c r="H1047" s="4"/>
      <c r="I1047" s="4"/>
      <c r="J1047" s="11"/>
      <c r="K1047" s="4"/>
      <c r="L1047" s="4"/>
      <c r="M1047" s="4"/>
      <c r="N1047" s="4"/>
      <c r="O1047" s="4"/>
      <c r="P1047" s="4"/>
      <c r="Q1047" s="11" t="e">
        <f>MIN(J1047,I1047,H1047,G1047,F1047,E1047,#REF!,L1047)</f>
        <v>#REF!</v>
      </c>
      <c r="R1047" s="11" t="e">
        <f>Q1047-#REF!</f>
        <v>#REF!</v>
      </c>
      <c r="S1047" s="11" t="e">
        <f t="shared" si="84"/>
        <v>#REF!</v>
      </c>
      <c r="T1047" s="23" t="e">
        <f t="shared" si="87"/>
        <v>#REF!</v>
      </c>
      <c r="U1047" s="21" t="e">
        <f t="shared" si="82"/>
        <v>#REF!</v>
      </c>
      <c r="V1047" s="12" t="s">
        <v>6</v>
      </c>
      <c r="W1047" s="20">
        <f>COUNT(L1047,M1047,N1047,F1047,J1047,I1047,H1047,G1047,#REF!,E1047,#REF!)</f>
        <v>0</v>
      </c>
      <c r="X1047" s="22" t="e">
        <f t="shared" si="86"/>
        <v>#DIV/0!</v>
      </c>
      <c r="Y1047" s="22" t="e">
        <f>X1047-#REF!</f>
        <v>#DIV/0!</v>
      </c>
    </row>
    <row r="1048" spans="1:25" s="20" customFormat="1" ht="30" x14ac:dyDescent="0.25">
      <c r="A1048" s="13"/>
      <c r="B1048" s="10" t="s">
        <v>631</v>
      </c>
      <c r="C1048" s="36" t="s">
        <v>15</v>
      </c>
      <c r="D1048" s="58" t="s">
        <v>1274</v>
      </c>
      <c r="E1048" s="12"/>
      <c r="F1048" s="48"/>
      <c r="G1048" s="11"/>
      <c r="H1048" s="4"/>
      <c r="I1048" s="4"/>
      <c r="J1048" s="11"/>
      <c r="K1048" s="4"/>
      <c r="L1048" s="4"/>
      <c r="M1048" s="4"/>
      <c r="N1048" s="4"/>
      <c r="O1048" s="4"/>
      <c r="P1048" s="4"/>
      <c r="Q1048" s="11" t="e">
        <f>MIN(J1048,I1048,H1048,G1048,F1048,E1048,#REF!,L1048)</f>
        <v>#REF!</v>
      </c>
      <c r="R1048" s="11" t="e">
        <f>Q1048-#REF!</f>
        <v>#REF!</v>
      </c>
      <c r="S1048" s="11" t="e">
        <f t="shared" si="84"/>
        <v>#REF!</v>
      </c>
      <c r="T1048" s="23" t="e">
        <f t="shared" si="87"/>
        <v>#REF!</v>
      </c>
      <c r="U1048" s="21" t="e">
        <f t="shared" si="82"/>
        <v>#REF!</v>
      </c>
      <c r="V1048" s="12" t="s">
        <v>6</v>
      </c>
      <c r="W1048" s="20">
        <f>COUNT(L1048,M1048,N1048,F1048,J1048,I1048,H1048,G1048,#REF!,E1048,#REF!)</f>
        <v>0</v>
      </c>
      <c r="X1048" s="22" t="e">
        <f t="shared" si="86"/>
        <v>#DIV/0!</v>
      </c>
      <c r="Y1048" s="22" t="e">
        <f>X1048-#REF!</f>
        <v>#DIV/0!</v>
      </c>
    </row>
    <row r="1049" spans="1:25" s="20" customFormat="1" ht="30" x14ac:dyDescent="0.25">
      <c r="A1049" s="13"/>
      <c r="B1049" s="10" t="s">
        <v>632</v>
      </c>
      <c r="C1049" s="36" t="s">
        <v>4</v>
      </c>
      <c r="D1049" s="58" t="s">
        <v>1274</v>
      </c>
      <c r="E1049" s="12"/>
      <c r="F1049" s="48"/>
      <c r="G1049" s="11"/>
      <c r="H1049" s="4"/>
      <c r="I1049" s="4"/>
      <c r="J1049" s="11"/>
      <c r="K1049" s="4"/>
      <c r="L1049" s="4"/>
      <c r="M1049" s="4"/>
      <c r="N1049" s="4"/>
      <c r="O1049" s="4"/>
      <c r="P1049" s="4"/>
      <c r="Q1049" s="11" t="e">
        <f>MIN(J1049,I1049,H1049,G1049,F1049,E1049,#REF!,L1049)</f>
        <v>#REF!</v>
      </c>
      <c r="R1049" s="11" t="e">
        <f>Q1049-#REF!</f>
        <v>#REF!</v>
      </c>
      <c r="S1049" s="11" t="e">
        <f t="shared" si="84"/>
        <v>#REF!</v>
      </c>
      <c r="T1049" s="23" t="e">
        <f t="shared" si="87"/>
        <v>#REF!</v>
      </c>
      <c r="U1049" s="21" t="e">
        <f t="shared" ref="U1049:U1115" si="88">(T1049-Q1049)/Q1049</f>
        <v>#REF!</v>
      </c>
      <c r="V1049" s="12" t="s">
        <v>6</v>
      </c>
      <c r="W1049" s="20">
        <f>COUNT(L1049,M1049,N1049,F1049,J1049,I1049,H1049,G1049,#REF!,E1049,#REF!)</f>
        <v>0</v>
      </c>
      <c r="X1049" s="22" t="e">
        <f t="shared" si="86"/>
        <v>#DIV/0!</v>
      </c>
      <c r="Y1049" s="22" t="e">
        <f>X1049-#REF!</f>
        <v>#DIV/0!</v>
      </c>
    </row>
    <row r="1050" spans="1:25" s="20" customFormat="1" ht="30" x14ac:dyDescent="0.25">
      <c r="A1050" s="13"/>
      <c r="B1050" s="10" t="s">
        <v>633</v>
      </c>
      <c r="C1050" s="36" t="s">
        <v>77</v>
      </c>
      <c r="D1050" s="58" t="s">
        <v>1274</v>
      </c>
      <c r="E1050" s="12"/>
      <c r="F1050" s="48"/>
      <c r="G1050" s="11"/>
      <c r="H1050" s="4"/>
      <c r="I1050" s="4"/>
      <c r="J1050" s="11"/>
      <c r="K1050" s="4"/>
      <c r="L1050" s="4"/>
      <c r="M1050" s="4"/>
      <c r="N1050" s="4"/>
      <c r="O1050" s="4"/>
      <c r="P1050" s="4"/>
      <c r="Q1050" s="11" t="e">
        <f>MIN(J1050,I1050,H1050,G1050,F1050,E1050,#REF!,L1050)</f>
        <v>#REF!</v>
      </c>
      <c r="R1050" s="11" t="e">
        <f>Q1050-#REF!</f>
        <v>#REF!</v>
      </c>
      <c r="S1050" s="11" t="e">
        <f t="shared" si="84"/>
        <v>#REF!</v>
      </c>
      <c r="T1050" s="23" t="e">
        <f t="shared" si="87"/>
        <v>#REF!</v>
      </c>
      <c r="U1050" s="21" t="e">
        <f t="shared" si="88"/>
        <v>#REF!</v>
      </c>
      <c r="V1050" s="12" t="s">
        <v>6</v>
      </c>
      <c r="W1050" s="20">
        <f>COUNT(L1050,M1050,N1050,F1050,J1050,I1050,H1050,G1050,#REF!,E1050,#REF!)</f>
        <v>0</v>
      </c>
      <c r="X1050" s="22" t="e">
        <f t="shared" si="86"/>
        <v>#DIV/0!</v>
      </c>
      <c r="Y1050" s="22" t="e">
        <f>X1050-#REF!</f>
        <v>#DIV/0!</v>
      </c>
    </row>
    <row r="1051" spans="1:25" s="20" customFormat="1" ht="30" x14ac:dyDescent="0.25">
      <c r="A1051" s="13"/>
      <c r="B1051" s="10" t="s">
        <v>634</v>
      </c>
      <c r="C1051" s="36" t="s">
        <v>1259</v>
      </c>
      <c r="D1051" s="58" t="s">
        <v>1274</v>
      </c>
      <c r="E1051" s="12"/>
      <c r="F1051" s="48"/>
      <c r="G1051" s="11"/>
      <c r="H1051" s="4"/>
      <c r="I1051" s="4"/>
      <c r="J1051" s="11"/>
      <c r="K1051" s="4"/>
      <c r="L1051" s="4"/>
      <c r="M1051" s="4"/>
      <c r="N1051" s="4"/>
      <c r="O1051" s="4"/>
      <c r="P1051" s="4"/>
      <c r="Q1051" s="11" t="e">
        <f>MIN(J1051,I1051,H1051,G1051,F1051,E1051,#REF!,L1051)</f>
        <v>#REF!</v>
      </c>
      <c r="R1051" s="11" t="e">
        <f>Q1051-#REF!</f>
        <v>#REF!</v>
      </c>
      <c r="S1051" s="11" t="e">
        <f t="shared" si="84"/>
        <v>#REF!</v>
      </c>
      <c r="T1051" s="23" t="e">
        <f t="shared" si="87"/>
        <v>#REF!</v>
      </c>
      <c r="U1051" s="21" t="e">
        <f t="shared" si="88"/>
        <v>#REF!</v>
      </c>
      <c r="V1051" s="12" t="s">
        <v>6</v>
      </c>
      <c r="W1051" s="20">
        <f>COUNT(L1051,M1051,N1051,F1051,J1051,I1051,H1051,G1051,#REF!,E1051,#REF!)</f>
        <v>0</v>
      </c>
      <c r="X1051" s="22" t="e">
        <f t="shared" si="86"/>
        <v>#DIV/0!</v>
      </c>
      <c r="Y1051" s="22" t="e">
        <f>X1051-#REF!</f>
        <v>#DIV/0!</v>
      </c>
    </row>
    <row r="1052" spans="1:25" s="20" customFormat="1" ht="30" x14ac:dyDescent="0.25">
      <c r="A1052" s="13"/>
      <c r="B1052" s="10" t="s">
        <v>635</v>
      </c>
      <c r="C1052" s="36" t="s">
        <v>4</v>
      </c>
      <c r="D1052" s="58" t="s">
        <v>1274</v>
      </c>
      <c r="E1052" s="12"/>
      <c r="F1052" s="48"/>
      <c r="G1052" s="11"/>
      <c r="H1052" s="4"/>
      <c r="I1052" s="4"/>
      <c r="J1052" s="11"/>
      <c r="K1052" s="4"/>
      <c r="L1052" s="4"/>
      <c r="M1052" s="4"/>
      <c r="N1052" s="4"/>
      <c r="O1052" s="4"/>
      <c r="P1052" s="4"/>
      <c r="Q1052" s="11" t="e">
        <f>MIN(J1052,I1052,H1052,G1052,F1052,E1052,#REF!,L1052)</f>
        <v>#REF!</v>
      </c>
      <c r="R1052" s="11" t="e">
        <f>Q1052-#REF!</f>
        <v>#REF!</v>
      </c>
      <c r="S1052" s="11" t="e">
        <f t="shared" si="84"/>
        <v>#REF!</v>
      </c>
      <c r="T1052" s="23" t="e">
        <f t="shared" si="87"/>
        <v>#REF!</v>
      </c>
      <c r="U1052" s="21" t="e">
        <f t="shared" si="88"/>
        <v>#REF!</v>
      </c>
      <c r="V1052" s="12" t="s">
        <v>6</v>
      </c>
      <c r="W1052" s="20">
        <f>COUNT(L1052,M1052,N1052,F1052,J1052,I1052,H1052,G1052,#REF!,E1052,#REF!)</f>
        <v>0</v>
      </c>
      <c r="X1052" s="22" t="e">
        <f t="shared" si="86"/>
        <v>#DIV/0!</v>
      </c>
      <c r="Y1052" s="22" t="e">
        <f>X1052-#REF!</f>
        <v>#DIV/0!</v>
      </c>
    </row>
    <row r="1053" spans="1:25" s="20" customFormat="1" ht="30" x14ac:dyDescent="0.25">
      <c r="A1053" s="13"/>
      <c r="B1053" s="10" t="s">
        <v>636</v>
      </c>
      <c r="C1053" s="36" t="s">
        <v>4</v>
      </c>
      <c r="D1053" s="58" t="s">
        <v>1274</v>
      </c>
      <c r="E1053" s="12"/>
      <c r="F1053" s="48"/>
      <c r="G1053" s="11"/>
      <c r="H1053" s="4"/>
      <c r="I1053" s="4"/>
      <c r="J1053" s="11"/>
      <c r="K1053" s="4"/>
      <c r="L1053" s="4"/>
      <c r="M1053" s="4"/>
      <c r="N1053" s="4"/>
      <c r="O1053" s="4"/>
      <c r="P1053" s="4"/>
      <c r="Q1053" s="11" t="e">
        <f>MIN(J1053,I1053,H1053,G1053,F1053,E1053,#REF!,L1053)</f>
        <v>#REF!</v>
      </c>
      <c r="R1053" s="11" t="e">
        <f>Q1053-#REF!</f>
        <v>#REF!</v>
      </c>
      <c r="S1053" s="11" t="e">
        <f t="shared" si="84"/>
        <v>#REF!</v>
      </c>
      <c r="T1053" s="23" t="e">
        <f t="shared" si="87"/>
        <v>#REF!</v>
      </c>
      <c r="U1053" s="21" t="e">
        <f t="shared" si="88"/>
        <v>#REF!</v>
      </c>
      <c r="V1053" s="12" t="s">
        <v>6</v>
      </c>
      <c r="W1053" s="20">
        <f>COUNT(L1053,M1053,N1053,F1053,J1053,I1053,H1053,G1053,#REF!,E1053,#REF!)</f>
        <v>0</v>
      </c>
      <c r="X1053" s="22" t="e">
        <f t="shared" si="86"/>
        <v>#DIV/0!</v>
      </c>
      <c r="Y1053" s="22" t="e">
        <f>X1053-#REF!</f>
        <v>#DIV/0!</v>
      </c>
    </row>
    <row r="1054" spans="1:25" s="20" customFormat="1" ht="30" x14ac:dyDescent="0.25">
      <c r="A1054" s="13"/>
      <c r="B1054" s="10" t="s">
        <v>637</v>
      </c>
      <c r="C1054" s="36" t="s">
        <v>15</v>
      </c>
      <c r="D1054" s="58" t="s">
        <v>1274</v>
      </c>
      <c r="E1054" s="12"/>
      <c r="F1054" s="48"/>
      <c r="G1054" s="11"/>
      <c r="H1054" s="4"/>
      <c r="I1054" s="4"/>
      <c r="J1054" s="11"/>
      <c r="K1054" s="4"/>
      <c r="L1054" s="4"/>
      <c r="M1054" s="4"/>
      <c r="N1054" s="4"/>
      <c r="O1054" s="4"/>
      <c r="P1054" s="4"/>
      <c r="Q1054" s="11" t="e">
        <f>MIN(J1054,I1054,H1054,G1054,F1054,E1054,#REF!,L1054)</f>
        <v>#REF!</v>
      </c>
      <c r="R1054" s="11" t="e">
        <f>Q1054-#REF!</f>
        <v>#REF!</v>
      </c>
      <c r="S1054" s="11" t="e">
        <f t="shared" si="84"/>
        <v>#REF!</v>
      </c>
      <c r="T1054" s="23" t="e">
        <f t="shared" si="87"/>
        <v>#REF!</v>
      </c>
      <c r="U1054" s="21" t="e">
        <f t="shared" si="88"/>
        <v>#REF!</v>
      </c>
      <c r="V1054" s="12" t="s">
        <v>6</v>
      </c>
      <c r="W1054" s="20">
        <f>COUNT(L1054,M1054,N1054,F1054,J1054,I1054,H1054,G1054,#REF!,E1054,#REF!)</f>
        <v>0</v>
      </c>
      <c r="X1054" s="22" t="e">
        <f t="shared" si="86"/>
        <v>#DIV/0!</v>
      </c>
      <c r="Y1054" s="22" t="e">
        <f>X1054-#REF!</f>
        <v>#DIV/0!</v>
      </c>
    </row>
    <row r="1055" spans="1:25" s="20" customFormat="1" ht="30" x14ac:dyDescent="0.25">
      <c r="A1055" s="13"/>
      <c r="B1055" s="10" t="s">
        <v>638</v>
      </c>
      <c r="C1055" s="36" t="s">
        <v>4</v>
      </c>
      <c r="D1055" s="58" t="s">
        <v>1274</v>
      </c>
      <c r="E1055" s="12"/>
      <c r="F1055" s="48"/>
      <c r="G1055" s="11"/>
      <c r="H1055" s="4"/>
      <c r="I1055" s="4"/>
      <c r="J1055" s="11"/>
      <c r="K1055" s="4"/>
      <c r="L1055" s="4"/>
      <c r="M1055" s="4"/>
      <c r="N1055" s="4"/>
      <c r="O1055" s="4"/>
      <c r="P1055" s="4"/>
      <c r="Q1055" s="11" t="e">
        <f>MIN(J1055,I1055,H1055,G1055,F1055,E1055,#REF!,L1055)</f>
        <v>#REF!</v>
      </c>
      <c r="R1055" s="11" t="e">
        <f>Q1055-#REF!</f>
        <v>#REF!</v>
      </c>
      <c r="S1055" s="11" t="e">
        <f t="shared" si="84"/>
        <v>#REF!</v>
      </c>
      <c r="T1055" s="23" t="e">
        <f t="shared" si="87"/>
        <v>#REF!</v>
      </c>
      <c r="U1055" s="21" t="e">
        <f t="shared" si="88"/>
        <v>#REF!</v>
      </c>
      <c r="V1055" s="12" t="s">
        <v>6</v>
      </c>
      <c r="W1055" s="20">
        <f>COUNT(L1055,M1055,N1055,F1055,J1055,I1055,H1055,G1055,#REF!,E1055,#REF!)</f>
        <v>0</v>
      </c>
      <c r="X1055" s="22" t="e">
        <f t="shared" si="86"/>
        <v>#DIV/0!</v>
      </c>
      <c r="Y1055" s="22" t="e">
        <f>X1055-#REF!</f>
        <v>#DIV/0!</v>
      </c>
    </row>
    <row r="1056" spans="1:25" s="20" customFormat="1" ht="30" x14ac:dyDescent="0.25">
      <c r="A1056" s="13"/>
      <c r="B1056" s="10" t="s">
        <v>639</v>
      </c>
      <c r="C1056" s="36" t="s">
        <v>15</v>
      </c>
      <c r="D1056" s="58" t="s">
        <v>1274</v>
      </c>
      <c r="E1056" s="12"/>
      <c r="F1056" s="48"/>
      <c r="G1056" s="11"/>
      <c r="H1056" s="4"/>
      <c r="I1056" s="4"/>
      <c r="J1056" s="11"/>
      <c r="K1056" s="4"/>
      <c r="L1056" s="4"/>
      <c r="M1056" s="4"/>
      <c r="N1056" s="4"/>
      <c r="O1056" s="4"/>
      <c r="P1056" s="4"/>
      <c r="Q1056" s="11" t="e">
        <f>MIN(J1056,I1056,H1056,G1056,F1056,E1056,#REF!,L1056)</f>
        <v>#REF!</v>
      </c>
      <c r="R1056" s="11" t="e">
        <f>Q1056-#REF!</f>
        <v>#REF!</v>
      </c>
      <c r="S1056" s="11" t="e">
        <f t="shared" si="84"/>
        <v>#REF!</v>
      </c>
      <c r="T1056" s="23" t="e">
        <f t="shared" si="87"/>
        <v>#REF!</v>
      </c>
      <c r="U1056" s="21" t="e">
        <f t="shared" si="88"/>
        <v>#REF!</v>
      </c>
      <c r="V1056" s="12" t="s">
        <v>6</v>
      </c>
      <c r="W1056" s="20">
        <f>COUNT(L1056,M1056,N1056,F1056,J1056,I1056,H1056,G1056,#REF!,E1056,#REF!)</f>
        <v>0</v>
      </c>
      <c r="X1056" s="22" t="e">
        <f t="shared" si="86"/>
        <v>#DIV/0!</v>
      </c>
      <c r="Y1056" s="22" t="e">
        <f>X1056-#REF!</f>
        <v>#DIV/0!</v>
      </c>
    </row>
    <row r="1057" spans="1:25" s="20" customFormat="1" ht="30" x14ac:dyDescent="0.25">
      <c r="A1057" s="13"/>
      <c r="B1057" s="10" t="s">
        <v>640</v>
      </c>
      <c r="C1057" s="36" t="s">
        <v>15</v>
      </c>
      <c r="D1057" s="58" t="s">
        <v>1274</v>
      </c>
      <c r="E1057" s="12"/>
      <c r="F1057" s="48"/>
      <c r="G1057" s="11"/>
      <c r="H1057" s="4"/>
      <c r="I1057" s="4"/>
      <c r="J1057" s="11"/>
      <c r="K1057" s="4"/>
      <c r="L1057" s="4"/>
      <c r="M1057" s="4"/>
      <c r="N1057" s="4"/>
      <c r="O1057" s="4"/>
      <c r="P1057" s="4"/>
      <c r="Q1057" s="11" t="e">
        <f>MIN(J1057,I1057,H1057,G1057,F1057,E1057,#REF!,L1057)</f>
        <v>#REF!</v>
      </c>
      <c r="R1057" s="11" t="e">
        <f>Q1057-#REF!</f>
        <v>#REF!</v>
      </c>
      <c r="S1057" s="11" t="e">
        <f t="shared" ref="S1057:S1123" si="89">R1057=Q1057</f>
        <v>#REF!</v>
      </c>
      <c r="T1057" s="23" t="e">
        <f t="shared" si="87"/>
        <v>#REF!</v>
      </c>
      <c r="U1057" s="21" t="e">
        <f t="shared" si="88"/>
        <v>#REF!</v>
      </c>
      <c r="V1057" s="12" t="s">
        <v>6</v>
      </c>
      <c r="W1057" s="20">
        <f>COUNT(L1057,M1057,N1057,F1057,J1057,I1057,H1057,G1057,#REF!,E1057,#REF!)</f>
        <v>0</v>
      </c>
      <c r="X1057" s="22" t="e">
        <f t="shared" si="86"/>
        <v>#DIV/0!</v>
      </c>
      <c r="Y1057" s="22" t="e">
        <f>X1057-#REF!</f>
        <v>#DIV/0!</v>
      </c>
    </row>
    <row r="1058" spans="1:25" s="20" customFormat="1" ht="30" x14ac:dyDescent="0.25">
      <c r="A1058" s="13"/>
      <c r="B1058" s="10" t="s">
        <v>641</v>
      </c>
      <c r="C1058" s="36" t="s">
        <v>65</v>
      </c>
      <c r="D1058" s="58" t="s">
        <v>1274</v>
      </c>
      <c r="E1058" s="12"/>
      <c r="F1058" s="48"/>
      <c r="G1058" s="11"/>
      <c r="H1058" s="4"/>
      <c r="I1058" s="4"/>
      <c r="J1058" s="11"/>
      <c r="K1058" s="4"/>
      <c r="L1058" s="4"/>
      <c r="M1058" s="4"/>
      <c r="N1058" s="4"/>
      <c r="O1058" s="4"/>
      <c r="P1058" s="4"/>
      <c r="Q1058" s="11" t="e">
        <f>MIN(J1058,I1058,H1058,G1058,F1058,E1058,#REF!,L1058)</f>
        <v>#REF!</v>
      </c>
      <c r="R1058" s="11" t="e">
        <f>Q1058-#REF!</f>
        <v>#REF!</v>
      </c>
      <c r="S1058" s="11" t="e">
        <f t="shared" si="89"/>
        <v>#REF!</v>
      </c>
      <c r="T1058" s="23" t="e">
        <f t="shared" si="87"/>
        <v>#REF!</v>
      </c>
      <c r="U1058" s="21" t="e">
        <f t="shared" si="88"/>
        <v>#REF!</v>
      </c>
      <c r="V1058" s="12" t="s">
        <v>6</v>
      </c>
      <c r="W1058" s="20">
        <f>COUNT(L1058,M1058,N1058,F1058,J1058,I1058,H1058,G1058,#REF!,E1058,#REF!)</f>
        <v>0</v>
      </c>
      <c r="X1058" s="22" t="e">
        <f t="shared" si="86"/>
        <v>#DIV/0!</v>
      </c>
      <c r="Y1058" s="22" t="e">
        <f>X1058-#REF!</f>
        <v>#DIV/0!</v>
      </c>
    </row>
    <row r="1059" spans="1:25" s="20" customFormat="1" ht="30" x14ac:dyDescent="0.25">
      <c r="A1059" s="13"/>
      <c r="B1059" s="10" t="s">
        <v>642</v>
      </c>
      <c r="C1059" s="36" t="s">
        <v>65</v>
      </c>
      <c r="D1059" s="58" t="s">
        <v>1274</v>
      </c>
      <c r="E1059" s="12"/>
      <c r="F1059" s="48"/>
      <c r="G1059" s="11"/>
      <c r="H1059" s="4"/>
      <c r="I1059" s="4"/>
      <c r="J1059" s="11"/>
      <c r="K1059" s="4"/>
      <c r="L1059" s="4"/>
      <c r="M1059" s="4"/>
      <c r="N1059" s="4"/>
      <c r="O1059" s="4"/>
      <c r="P1059" s="4"/>
      <c r="Q1059" s="11" t="e">
        <f>MIN(J1059,I1059,H1059,G1059,F1059,E1059,#REF!,L1059)</f>
        <v>#REF!</v>
      </c>
      <c r="R1059" s="11" t="e">
        <f>Q1059-#REF!</f>
        <v>#REF!</v>
      </c>
      <c r="S1059" s="11" t="e">
        <f t="shared" si="89"/>
        <v>#REF!</v>
      </c>
      <c r="T1059" s="23" t="e">
        <f t="shared" si="87"/>
        <v>#REF!</v>
      </c>
      <c r="U1059" s="21" t="e">
        <f t="shared" si="88"/>
        <v>#REF!</v>
      </c>
      <c r="V1059" s="12" t="s">
        <v>6</v>
      </c>
      <c r="W1059" s="20">
        <f>COUNT(L1059,M1059,N1059,F1059,J1059,I1059,H1059,G1059,#REF!,E1059,#REF!)</f>
        <v>0</v>
      </c>
      <c r="X1059" s="22" t="e">
        <f t="shared" si="86"/>
        <v>#DIV/0!</v>
      </c>
      <c r="Y1059" s="22" t="e">
        <f>X1059-#REF!</f>
        <v>#DIV/0!</v>
      </c>
    </row>
    <row r="1060" spans="1:25" s="20" customFormat="1" ht="30" x14ac:dyDescent="0.25">
      <c r="A1060" s="13"/>
      <c r="B1060" s="10" t="s">
        <v>643</v>
      </c>
      <c r="C1060" s="36" t="s">
        <v>65</v>
      </c>
      <c r="D1060" s="58" t="s">
        <v>1274</v>
      </c>
      <c r="E1060" s="12"/>
      <c r="F1060" s="48"/>
      <c r="G1060" s="11"/>
      <c r="H1060" s="4"/>
      <c r="I1060" s="4"/>
      <c r="J1060" s="11"/>
      <c r="K1060" s="4"/>
      <c r="L1060" s="4"/>
      <c r="M1060" s="4"/>
      <c r="N1060" s="4"/>
      <c r="O1060" s="4"/>
      <c r="P1060" s="4"/>
      <c r="Q1060" s="11" t="e">
        <f>MIN(J1060,I1060,H1060,G1060,F1060,E1060,#REF!,L1060)</f>
        <v>#REF!</v>
      </c>
      <c r="R1060" s="11" t="e">
        <f>Q1060-#REF!</f>
        <v>#REF!</v>
      </c>
      <c r="S1060" s="11" t="e">
        <f t="shared" si="89"/>
        <v>#REF!</v>
      </c>
      <c r="T1060" s="23" t="e">
        <f t="shared" si="87"/>
        <v>#REF!</v>
      </c>
      <c r="U1060" s="21" t="e">
        <f t="shared" si="88"/>
        <v>#REF!</v>
      </c>
      <c r="V1060" s="12" t="s">
        <v>6</v>
      </c>
      <c r="W1060" s="20">
        <f>COUNT(L1060,M1060,N1060,F1060,J1060,I1060,H1060,G1060,#REF!,E1060,#REF!)</f>
        <v>0</v>
      </c>
      <c r="X1060" s="22" t="e">
        <f t="shared" si="86"/>
        <v>#DIV/0!</v>
      </c>
      <c r="Y1060" s="22" t="e">
        <f>X1060-#REF!</f>
        <v>#DIV/0!</v>
      </c>
    </row>
    <row r="1061" spans="1:25" s="20" customFormat="1" ht="30" x14ac:dyDescent="0.25">
      <c r="A1061" s="13"/>
      <c r="B1061" s="10" t="s">
        <v>644</v>
      </c>
      <c r="C1061" s="36" t="s">
        <v>4</v>
      </c>
      <c r="D1061" s="58" t="s">
        <v>1274</v>
      </c>
      <c r="E1061" s="12"/>
      <c r="F1061" s="48"/>
      <c r="G1061" s="11"/>
      <c r="H1061" s="4"/>
      <c r="I1061" s="4"/>
      <c r="J1061" s="11"/>
      <c r="K1061" s="4"/>
      <c r="L1061" s="4"/>
      <c r="M1061" s="4"/>
      <c r="N1061" s="4"/>
      <c r="O1061" s="4"/>
      <c r="P1061" s="4"/>
      <c r="Q1061" s="11" t="e">
        <f>MIN(J1061,I1061,H1061,G1061,F1061,E1061,#REF!,L1061)</f>
        <v>#REF!</v>
      </c>
      <c r="R1061" s="11" t="e">
        <f>Q1061-#REF!</f>
        <v>#REF!</v>
      </c>
      <c r="S1061" s="11" t="e">
        <f t="shared" si="89"/>
        <v>#REF!</v>
      </c>
      <c r="T1061" s="23" t="e">
        <f t="shared" si="87"/>
        <v>#REF!</v>
      </c>
      <c r="U1061" s="21" t="e">
        <f t="shared" si="88"/>
        <v>#REF!</v>
      </c>
      <c r="V1061" s="12" t="s">
        <v>6</v>
      </c>
      <c r="W1061" s="20">
        <f>COUNT(L1061,M1061,N1061,F1061,J1061,I1061,H1061,G1061,#REF!,E1061,#REF!)</f>
        <v>0</v>
      </c>
      <c r="X1061" s="22" t="e">
        <f t="shared" si="86"/>
        <v>#DIV/0!</v>
      </c>
      <c r="Y1061" s="22" t="e">
        <f>X1061-#REF!</f>
        <v>#DIV/0!</v>
      </c>
    </row>
    <row r="1062" spans="1:25" s="20" customFormat="1" ht="30" x14ac:dyDescent="0.25">
      <c r="A1062" s="13"/>
      <c r="B1062" s="10" t="s">
        <v>645</v>
      </c>
      <c r="C1062" s="36" t="s">
        <v>15</v>
      </c>
      <c r="D1062" s="58" t="s">
        <v>1274</v>
      </c>
      <c r="E1062" s="12"/>
      <c r="F1062" s="48"/>
      <c r="G1062" s="11"/>
      <c r="H1062" s="4"/>
      <c r="I1062" s="4"/>
      <c r="J1062" s="11"/>
      <c r="K1062" s="4"/>
      <c r="L1062" s="4"/>
      <c r="M1062" s="4"/>
      <c r="N1062" s="4"/>
      <c r="O1062" s="4"/>
      <c r="P1062" s="4"/>
      <c r="Q1062" s="11" t="e">
        <f>MIN(J1062,I1062,H1062,G1062,F1062,E1062,#REF!,L1062)</f>
        <v>#REF!</v>
      </c>
      <c r="R1062" s="11" t="e">
        <f>Q1062-#REF!</f>
        <v>#REF!</v>
      </c>
      <c r="S1062" s="11" t="e">
        <f t="shared" si="89"/>
        <v>#REF!</v>
      </c>
      <c r="T1062" s="23" t="e">
        <f t="shared" si="87"/>
        <v>#REF!</v>
      </c>
      <c r="U1062" s="21" t="e">
        <f t="shared" si="88"/>
        <v>#REF!</v>
      </c>
      <c r="V1062" s="12" t="s">
        <v>6</v>
      </c>
      <c r="W1062" s="20">
        <f>COUNT(L1062,M1062,N1062,F1062,J1062,I1062,H1062,G1062,#REF!,E1062,#REF!)</f>
        <v>0</v>
      </c>
      <c r="X1062" s="22" t="e">
        <f t="shared" si="86"/>
        <v>#DIV/0!</v>
      </c>
      <c r="Y1062" s="22" t="e">
        <f>X1062-#REF!</f>
        <v>#DIV/0!</v>
      </c>
    </row>
    <row r="1063" spans="1:25" s="20" customFormat="1" ht="30" x14ac:dyDescent="0.25">
      <c r="A1063" s="13"/>
      <c r="B1063" s="10" t="s">
        <v>646</v>
      </c>
      <c r="C1063" s="36" t="s">
        <v>15</v>
      </c>
      <c r="D1063" s="58" t="s">
        <v>1274</v>
      </c>
      <c r="E1063" s="12"/>
      <c r="F1063" s="48"/>
      <c r="G1063" s="11"/>
      <c r="H1063" s="4"/>
      <c r="I1063" s="4"/>
      <c r="J1063" s="11"/>
      <c r="K1063" s="4"/>
      <c r="L1063" s="4"/>
      <c r="M1063" s="4"/>
      <c r="N1063" s="4"/>
      <c r="O1063" s="4"/>
      <c r="P1063" s="4"/>
      <c r="Q1063" s="11" t="e">
        <f>MIN(J1063,I1063,H1063,G1063,F1063,E1063,#REF!,L1063)</f>
        <v>#REF!</v>
      </c>
      <c r="R1063" s="11" t="e">
        <f>Q1063-#REF!</f>
        <v>#REF!</v>
      </c>
      <c r="S1063" s="11" t="e">
        <f t="shared" si="89"/>
        <v>#REF!</v>
      </c>
      <c r="T1063" s="23" t="e">
        <f t="shared" si="87"/>
        <v>#REF!</v>
      </c>
      <c r="U1063" s="21" t="e">
        <f t="shared" si="88"/>
        <v>#REF!</v>
      </c>
      <c r="V1063" s="12" t="s">
        <v>6</v>
      </c>
      <c r="W1063" s="20">
        <f>COUNT(L1063,M1063,N1063,F1063,J1063,I1063,H1063,G1063,#REF!,E1063,#REF!)</f>
        <v>0</v>
      </c>
      <c r="X1063" s="22" t="e">
        <f t="shared" si="86"/>
        <v>#DIV/0!</v>
      </c>
      <c r="Y1063" s="22" t="e">
        <f>X1063-#REF!</f>
        <v>#DIV/0!</v>
      </c>
    </row>
    <row r="1064" spans="1:25" s="20" customFormat="1" ht="30" x14ac:dyDescent="0.25">
      <c r="A1064" s="13"/>
      <c r="B1064" s="10" t="s">
        <v>909</v>
      </c>
      <c r="C1064" s="36" t="s">
        <v>15</v>
      </c>
      <c r="D1064" s="58" t="s">
        <v>1274</v>
      </c>
      <c r="E1064" s="12"/>
      <c r="F1064" s="48">
        <f>220.48/1.18</f>
        <v>186.84745762711864</v>
      </c>
      <c r="G1064" s="11"/>
      <c r="H1064" s="4"/>
      <c r="I1064" s="4"/>
      <c r="J1064" s="11"/>
      <c r="K1064" s="4"/>
      <c r="L1064" s="4"/>
      <c r="M1064" s="4"/>
      <c r="N1064" s="4"/>
      <c r="O1064" s="4"/>
      <c r="P1064" s="4"/>
      <c r="Q1064" s="11" t="e">
        <f>MIN(J1064,I1064,H1064,G1064,F1064,E1064,#REF!,L1064)</f>
        <v>#REF!</v>
      </c>
      <c r="R1064" s="11" t="e">
        <f>Q1064-#REF!</f>
        <v>#REF!</v>
      </c>
      <c r="S1064" s="11" t="e">
        <f t="shared" si="89"/>
        <v>#REF!</v>
      </c>
      <c r="T1064" s="23">
        <f>E1064</f>
        <v>0</v>
      </c>
      <c r="U1064" s="21" t="e">
        <f t="shared" si="88"/>
        <v>#REF!</v>
      </c>
      <c r="V1064" s="12" t="s">
        <v>5</v>
      </c>
      <c r="X1064" s="22"/>
      <c r="Y1064" s="22"/>
    </row>
    <row r="1065" spans="1:25" s="20" customFormat="1" ht="30" x14ac:dyDescent="0.25">
      <c r="A1065" s="13"/>
      <c r="B1065" s="10" t="s">
        <v>910</v>
      </c>
      <c r="C1065" s="36" t="s">
        <v>15</v>
      </c>
      <c r="D1065" s="58" t="s">
        <v>1274</v>
      </c>
      <c r="E1065" s="12"/>
      <c r="F1065" s="48">
        <f>220.48/1.18</f>
        <v>186.84745762711864</v>
      </c>
      <c r="G1065" s="11"/>
      <c r="H1065" s="4"/>
      <c r="I1065" s="4"/>
      <c r="J1065" s="11"/>
      <c r="K1065" s="4"/>
      <c r="L1065" s="4"/>
      <c r="M1065" s="4"/>
      <c r="N1065" s="4"/>
      <c r="O1065" s="4"/>
      <c r="P1065" s="4"/>
      <c r="Q1065" s="11" t="e">
        <f>MIN(J1065,I1065,H1065,G1065,F1065,E1065,#REF!,L1065)</f>
        <v>#REF!</v>
      </c>
      <c r="R1065" s="11" t="e">
        <f>Q1065-#REF!</f>
        <v>#REF!</v>
      </c>
      <c r="S1065" s="11" t="e">
        <f t="shared" si="89"/>
        <v>#REF!</v>
      </c>
      <c r="T1065" s="23" t="e">
        <f t="shared" si="87"/>
        <v>#REF!</v>
      </c>
      <c r="U1065" s="21" t="e">
        <f t="shared" si="88"/>
        <v>#REF!</v>
      </c>
      <c r="V1065" s="12" t="s">
        <v>887</v>
      </c>
      <c r="X1065" s="22"/>
      <c r="Y1065" s="22"/>
    </row>
    <row r="1066" spans="1:25" s="20" customFormat="1" ht="45" x14ac:dyDescent="0.25">
      <c r="A1066" s="13"/>
      <c r="B1066" s="10" t="s">
        <v>1261</v>
      </c>
      <c r="C1066" s="36" t="s">
        <v>35</v>
      </c>
      <c r="D1066" s="58" t="s">
        <v>1274</v>
      </c>
      <c r="E1066" s="12"/>
      <c r="F1066" s="48"/>
      <c r="G1066" s="11"/>
      <c r="H1066" s="4"/>
      <c r="I1066" s="4"/>
      <c r="J1066" s="11"/>
      <c r="K1066" s="4"/>
      <c r="L1066" s="4"/>
      <c r="M1066" s="4"/>
      <c r="N1066" s="4"/>
      <c r="O1066" s="4"/>
      <c r="P1066" s="4"/>
      <c r="Q1066" s="11" t="e">
        <f>MIN(J1066,I1066,H1066,G1066,F1066,E1066,#REF!,L1066)</f>
        <v>#REF!</v>
      </c>
      <c r="R1066" s="11" t="e">
        <f>Q1066-#REF!</f>
        <v>#REF!</v>
      </c>
      <c r="S1066" s="11" t="e">
        <f t="shared" ref="S1066" si="90">R1066=Q1066</f>
        <v>#REF!</v>
      </c>
      <c r="T1066" s="23" t="e">
        <f t="shared" ref="T1066" si="91">Q1066</f>
        <v>#REF!</v>
      </c>
      <c r="U1066" s="21" t="e">
        <f t="shared" ref="U1066" si="92">(T1066-Q1066)/Q1066</f>
        <v>#REF!</v>
      </c>
      <c r="V1066" s="12" t="s">
        <v>5</v>
      </c>
      <c r="X1066" s="22"/>
      <c r="Y1066" s="22"/>
    </row>
    <row r="1067" spans="1:25" s="20" customFormat="1" x14ac:dyDescent="0.25">
      <c r="A1067" s="32" t="s">
        <v>78</v>
      </c>
      <c r="B1067" s="33" t="s">
        <v>1257</v>
      </c>
      <c r="C1067" s="36"/>
      <c r="D1067" s="58"/>
      <c r="E1067" s="12"/>
      <c r="F1067" s="48"/>
      <c r="G1067" s="11"/>
      <c r="H1067" s="4"/>
      <c r="I1067" s="4"/>
      <c r="J1067" s="11"/>
      <c r="K1067" s="4"/>
      <c r="L1067" s="4"/>
      <c r="M1067" s="4"/>
      <c r="N1067" s="4"/>
      <c r="O1067" s="4"/>
      <c r="P1067" s="4"/>
      <c r="Q1067" s="11" t="e">
        <f>MIN(J1067,I1067,H1067,G1067,F1067,E1067,#REF!,L1067)</f>
        <v>#REF!</v>
      </c>
      <c r="R1067" s="11" t="e">
        <f>Q1067-#REF!</f>
        <v>#REF!</v>
      </c>
      <c r="S1067" s="11" t="e">
        <f t="shared" si="89"/>
        <v>#REF!</v>
      </c>
      <c r="T1067" s="4"/>
      <c r="U1067" s="21" t="e">
        <f t="shared" si="88"/>
        <v>#REF!</v>
      </c>
      <c r="V1067" s="12" t="e">
        <f>T1067-#REF!</f>
        <v>#REF!</v>
      </c>
      <c r="X1067" s="22" t="e">
        <f t="shared" si="86"/>
        <v>#DIV/0!</v>
      </c>
      <c r="Y1067" s="22" t="e">
        <f>X1067-#REF!</f>
        <v>#DIV/0!</v>
      </c>
    </row>
    <row r="1068" spans="1:25" s="20" customFormat="1" ht="30" x14ac:dyDescent="0.25">
      <c r="A1068" s="13"/>
      <c r="B1068" s="10" t="s">
        <v>647</v>
      </c>
      <c r="C1068" s="38" t="s">
        <v>12</v>
      </c>
      <c r="D1068" s="58" t="s">
        <v>1274</v>
      </c>
      <c r="E1068" s="12"/>
      <c r="F1068" s="50"/>
      <c r="G1068" s="11"/>
      <c r="H1068" s="4"/>
      <c r="I1068" s="4"/>
      <c r="J1068" s="11"/>
      <c r="K1068" s="4"/>
      <c r="L1068" s="4"/>
      <c r="M1068" s="4"/>
      <c r="N1068" s="4"/>
      <c r="O1068" s="4">
        <v>6500</v>
      </c>
      <c r="P1068" s="4">
        <v>7800</v>
      </c>
      <c r="Q1068" s="11" t="e">
        <f>MIN(P1068,O1068,J1068,I1068,H1068,G1068,F1068,E1068,#REF!,L1068)</f>
        <v>#REF!</v>
      </c>
      <c r="R1068" s="11" t="e">
        <f>Q1068-#REF!</f>
        <v>#REF!</v>
      </c>
      <c r="S1068" s="11" t="e">
        <f t="shared" si="89"/>
        <v>#REF!</v>
      </c>
      <c r="T1068" s="4">
        <f>O1068</f>
        <v>6500</v>
      </c>
      <c r="U1068" s="21" t="e">
        <f t="shared" si="88"/>
        <v>#REF!</v>
      </c>
      <c r="V1068" s="13" t="s">
        <v>18</v>
      </c>
      <c r="W1068" s="20">
        <f>COUNT(L1068,M1068,N1068,F1068,J1068,I1068,H1068,G1068,#REF!,E1068,#REF!)</f>
        <v>0</v>
      </c>
      <c r="X1068" s="22" t="e">
        <f t="shared" si="86"/>
        <v>#DIV/0!</v>
      </c>
      <c r="Y1068" s="22" t="e">
        <f>X1068-#REF!</f>
        <v>#DIV/0!</v>
      </c>
    </row>
    <row r="1069" spans="1:25" s="20" customFormat="1" ht="30" x14ac:dyDescent="0.25">
      <c r="A1069" s="13"/>
      <c r="B1069" s="10" t="s">
        <v>648</v>
      </c>
      <c r="C1069" s="38" t="s">
        <v>12</v>
      </c>
      <c r="D1069" s="58" t="s">
        <v>1274</v>
      </c>
      <c r="E1069" s="12"/>
      <c r="F1069" s="50"/>
      <c r="G1069" s="11"/>
      <c r="H1069" s="4"/>
      <c r="I1069" s="4"/>
      <c r="J1069" s="11"/>
      <c r="K1069" s="4"/>
      <c r="L1069" s="4"/>
      <c r="M1069" s="4"/>
      <c r="N1069" s="4"/>
      <c r="O1069" s="4">
        <v>2000</v>
      </c>
      <c r="P1069" s="4">
        <v>2400</v>
      </c>
      <c r="Q1069" s="11" t="e">
        <f>MIN(P1069,O1069,J1069,I1069,H1069,G1069,F1069,E1069,#REF!,L1069)</f>
        <v>#REF!</v>
      </c>
      <c r="R1069" s="11" t="e">
        <f>Q1069-#REF!</f>
        <v>#REF!</v>
      </c>
      <c r="S1069" s="11" t="e">
        <f t="shared" si="89"/>
        <v>#REF!</v>
      </c>
      <c r="T1069" s="4">
        <f t="shared" ref="T1069:T1132" si="93">O1069</f>
        <v>2000</v>
      </c>
      <c r="U1069" s="21" t="e">
        <f t="shared" si="88"/>
        <v>#REF!</v>
      </c>
      <c r="V1069" s="13" t="s">
        <v>18</v>
      </c>
      <c r="W1069" s="20">
        <f>COUNT(L1069,M1069,N1069,F1069,J1069,I1069,H1069,G1069,#REF!,E1069,#REF!)</f>
        <v>0</v>
      </c>
      <c r="X1069" s="22" t="e">
        <f t="shared" si="86"/>
        <v>#DIV/0!</v>
      </c>
      <c r="Y1069" s="22" t="e">
        <f>X1069-#REF!</f>
        <v>#DIV/0!</v>
      </c>
    </row>
    <row r="1070" spans="1:25" s="20" customFormat="1" ht="30" x14ac:dyDescent="0.25">
      <c r="A1070" s="13"/>
      <c r="B1070" s="10" t="s">
        <v>649</v>
      </c>
      <c r="C1070" s="38" t="s">
        <v>4</v>
      </c>
      <c r="D1070" s="58" t="s">
        <v>1274</v>
      </c>
      <c r="E1070" s="12"/>
      <c r="F1070" s="50"/>
      <c r="G1070" s="11"/>
      <c r="H1070" s="4"/>
      <c r="I1070" s="4"/>
      <c r="J1070" s="11"/>
      <c r="K1070" s="4"/>
      <c r="L1070" s="4"/>
      <c r="M1070" s="4"/>
      <c r="N1070" s="4"/>
      <c r="O1070" s="4">
        <v>500</v>
      </c>
      <c r="P1070" s="4">
        <v>600</v>
      </c>
      <c r="Q1070" s="11" t="e">
        <f>MIN(P1070,O1070,J1070,I1070,H1070,G1070,F1070,E1070,#REF!,L1070)</f>
        <v>#REF!</v>
      </c>
      <c r="R1070" s="11" t="e">
        <f>Q1070-#REF!</f>
        <v>#REF!</v>
      </c>
      <c r="S1070" s="11" t="e">
        <f t="shared" si="89"/>
        <v>#REF!</v>
      </c>
      <c r="T1070" s="4">
        <f t="shared" si="93"/>
        <v>500</v>
      </c>
      <c r="U1070" s="21" t="e">
        <f t="shared" si="88"/>
        <v>#REF!</v>
      </c>
      <c r="V1070" s="13" t="s">
        <v>18</v>
      </c>
      <c r="W1070" s="20">
        <f>COUNT(L1070,M1070,N1070,F1070,J1070,I1070,H1070,G1070,#REF!,E1070,#REF!)</f>
        <v>0</v>
      </c>
      <c r="X1070" s="22" t="e">
        <f t="shared" si="86"/>
        <v>#DIV/0!</v>
      </c>
      <c r="Y1070" s="22" t="e">
        <f>X1070-#REF!</f>
        <v>#DIV/0!</v>
      </c>
    </row>
    <row r="1071" spans="1:25" s="20" customFormat="1" ht="30" x14ac:dyDescent="0.25">
      <c r="A1071" s="13"/>
      <c r="B1071" s="10" t="s">
        <v>650</v>
      </c>
      <c r="C1071" s="38" t="s">
        <v>4</v>
      </c>
      <c r="D1071" s="58" t="s">
        <v>1274</v>
      </c>
      <c r="E1071" s="12"/>
      <c r="F1071" s="50"/>
      <c r="G1071" s="11"/>
      <c r="H1071" s="4"/>
      <c r="I1071" s="4"/>
      <c r="J1071" s="11"/>
      <c r="K1071" s="4"/>
      <c r="L1071" s="4"/>
      <c r="M1071" s="4"/>
      <c r="N1071" s="4"/>
      <c r="O1071" s="4">
        <v>1500</v>
      </c>
      <c r="P1071" s="4">
        <v>1800</v>
      </c>
      <c r="Q1071" s="11" t="e">
        <f>MIN(P1071,O1071,J1071,I1071,H1071,G1071,F1071,E1071,#REF!,L1071)</f>
        <v>#REF!</v>
      </c>
      <c r="R1071" s="11" t="e">
        <f>Q1071-#REF!</f>
        <v>#REF!</v>
      </c>
      <c r="S1071" s="11" t="e">
        <f t="shared" si="89"/>
        <v>#REF!</v>
      </c>
      <c r="T1071" s="4">
        <f t="shared" si="93"/>
        <v>1500</v>
      </c>
      <c r="U1071" s="21" t="e">
        <f t="shared" si="88"/>
        <v>#REF!</v>
      </c>
      <c r="V1071" s="13" t="s">
        <v>18</v>
      </c>
      <c r="W1071" s="20">
        <f>COUNT(L1071,M1071,N1071,F1071,J1071,I1071,H1071,G1071,#REF!,E1071,#REF!)</f>
        <v>0</v>
      </c>
      <c r="X1071" s="22" t="e">
        <f t="shared" si="86"/>
        <v>#DIV/0!</v>
      </c>
      <c r="Y1071" s="22" t="e">
        <f>X1071-#REF!</f>
        <v>#DIV/0!</v>
      </c>
    </row>
    <row r="1072" spans="1:25" s="20" customFormat="1" ht="30" x14ac:dyDescent="0.25">
      <c r="A1072" s="13"/>
      <c r="B1072" s="10" t="s">
        <v>651</v>
      </c>
      <c r="C1072" s="38" t="s">
        <v>4</v>
      </c>
      <c r="D1072" s="58" t="s">
        <v>1274</v>
      </c>
      <c r="E1072" s="12"/>
      <c r="F1072" s="50"/>
      <c r="G1072" s="11"/>
      <c r="H1072" s="4"/>
      <c r="I1072" s="4"/>
      <c r="J1072" s="11"/>
      <c r="K1072" s="4"/>
      <c r="L1072" s="4"/>
      <c r="M1072" s="4"/>
      <c r="N1072" s="4"/>
      <c r="O1072" s="4">
        <v>1000</v>
      </c>
      <c r="P1072" s="4">
        <v>1200</v>
      </c>
      <c r="Q1072" s="11" t="e">
        <f>MIN(P1072,O1072,J1072,I1072,H1072,G1072,F1072,E1072,#REF!,L1072)</f>
        <v>#REF!</v>
      </c>
      <c r="R1072" s="11" t="e">
        <f>Q1072-#REF!</f>
        <v>#REF!</v>
      </c>
      <c r="S1072" s="11" t="e">
        <f t="shared" si="89"/>
        <v>#REF!</v>
      </c>
      <c r="T1072" s="4">
        <f t="shared" si="93"/>
        <v>1000</v>
      </c>
      <c r="U1072" s="21" t="e">
        <f t="shared" si="88"/>
        <v>#REF!</v>
      </c>
      <c r="V1072" s="13" t="s">
        <v>18</v>
      </c>
      <c r="W1072" s="20">
        <f>COUNT(L1072,M1072,N1072,F1072,J1072,I1072,H1072,G1072,#REF!,E1072,#REF!)</f>
        <v>0</v>
      </c>
      <c r="X1072" s="22" t="e">
        <f t="shared" si="86"/>
        <v>#DIV/0!</v>
      </c>
      <c r="Y1072" s="22" t="e">
        <f>X1072-#REF!</f>
        <v>#DIV/0!</v>
      </c>
    </row>
    <row r="1073" spans="1:25" s="20" customFormat="1" ht="30" x14ac:dyDescent="0.25">
      <c r="A1073" s="13"/>
      <c r="B1073" s="10" t="s">
        <v>652</v>
      </c>
      <c r="C1073" s="38" t="s">
        <v>4</v>
      </c>
      <c r="D1073" s="58" t="s">
        <v>1274</v>
      </c>
      <c r="E1073" s="12"/>
      <c r="F1073" s="50"/>
      <c r="G1073" s="11"/>
      <c r="H1073" s="4"/>
      <c r="I1073" s="4"/>
      <c r="J1073" s="11"/>
      <c r="K1073" s="4"/>
      <c r="L1073" s="4"/>
      <c r="M1073" s="4"/>
      <c r="N1073" s="4"/>
      <c r="O1073" s="4">
        <v>900</v>
      </c>
      <c r="P1073" s="4">
        <v>1080</v>
      </c>
      <c r="Q1073" s="11" t="e">
        <f>MIN(P1073,O1073,J1073,I1073,H1073,G1073,F1073,E1073,#REF!,L1073)</f>
        <v>#REF!</v>
      </c>
      <c r="R1073" s="11" t="e">
        <f>Q1073-#REF!</f>
        <v>#REF!</v>
      </c>
      <c r="S1073" s="11" t="e">
        <f t="shared" si="89"/>
        <v>#REF!</v>
      </c>
      <c r="T1073" s="4">
        <f t="shared" si="93"/>
        <v>900</v>
      </c>
      <c r="U1073" s="21" t="e">
        <f t="shared" si="88"/>
        <v>#REF!</v>
      </c>
      <c r="V1073" s="13" t="s">
        <v>18</v>
      </c>
      <c r="W1073" s="20">
        <f>COUNT(L1073,M1073,N1073,F1073,J1073,I1073,H1073,G1073,#REF!,E1073,#REF!)</f>
        <v>0</v>
      </c>
      <c r="X1073" s="22" t="e">
        <f t="shared" si="86"/>
        <v>#DIV/0!</v>
      </c>
      <c r="Y1073" s="22" t="e">
        <f>X1073-#REF!</f>
        <v>#DIV/0!</v>
      </c>
    </row>
    <row r="1074" spans="1:25" s="20" customFormat="1" ht="30" x14ac:dyDescent="0.25">
      <c r="A1074" s="13"/>
      <c r="B1074" s="10" t="s">
        <v>653</v>
      </c>
      <c r="C1074" s="38" t="s">
        <v>4</v>
      </c>
      <c r="D1074" s="58" t="s">
        <v>1274</v>
      </c>
      <c r="E1074" s="12"/>
      <c r="F1074" s="50"/>
      <c r="G1074" s="11"/>
      <c r="H1074" s="4"/>
      <c r="I1074" s="4"/>
      <c r="J1074" s="11"/>
      <c r="K1074" s="4"/>
      <c r="L1074" s="4"/>
      <c r="M1074" s="4"/>
      <c r="N1074" s="4"/>
      <c r="O1074" s="4">
        <v>8500</v>
      </c>
      <c r="P1074" s="4">
        <v>10200</v>
      </c>
      <c r="Q1074" s="11" t="e">
        <f>MIN(P1074,O1074,J1074,I1074,H1074,G1074,F1074,E1074,#REF!,L1074)</f>
        <v>#REF!</v>
      </c>
      <c r="R1074" s="11" t="e">
        <f>Q1074-#REF!</f>
        <v>#REF!</v>
      </c>
      <c r="S1074" s="11" t="e">
        <f t="shared" si="89"/>
        <v>#REF!</v>
      </c>
      <c r="T1074" s="4">
        <f t="shared" si="93"/>
        <v>8500</v>
      </c>
      <c r="U1074" s="21" t="e">
        <f t="shared" si="88"/>
        <v>#REF!</v>
      </c>
      <c r="V1074" s="13" t="s">
        <v>18</v>
      </c>
      <c r="W1074" s="20">
        <f>COUNT(L1074,M1074,N1074,F1074,J1074,I1074,H1074,G1074,#REF!,E1074,#REF!)</f>
        <v>0</v>
      </c>
      <c r="X1074" s="22" t="e">
        <f t="shared" si="86"/>
        <v>#DIV/0!</v>
      </c>
      <c r="Y1074" s="22" t="e">
        <f>X1074-#REF!</f>
        <v>#DIV/0!</v>
      </c>
    </row>
    <row r="1075" spans="1:25" s="20" customFormat="1" ht="30" x14ac:dyDescent="0.25">
      <c r="A1075" s="13"/>
      <c r="B1075" s="10" t="s">
        <v>654</v>
      </c>
      <c r="C1075" s="38" t="s">
        <v>4</v>
      </c>
      <c r="D1075" s="58" t="s">
        <v>1274</v>
      </c>
      <c r="E1075" s="12"/>
      <c r="F1075" s="50"/>
      <c r="G1075" s="11"/>
      <c r="H1075" s="4"/>
      <c r="I1075" s="4"/>
      <c r="J1075" s="11"/>
      <c r="K1075" s="4"/>
      <c r="L1075" s="4"/>
      <c r="M1075" s="4"/>
      <c r="N1075" s="4"/>
      <c r="O1075" s="4">
        <v>2500</v>
      </c>
      <c r="P1075" s="4">
        <v>3000</v>
      </c>
      <c r="Q1075" s="11" t="e">
        <f>MIN(P1075,O1075,J1075,I1075,H1075,G1075,F1075,E1075,#REF!,L1075)</f>
        <v>#REF!</v>
      </c>
      <c r="R1075" s="11" t="e">
        <f>Q1075-#REF!</f>
        <v>#REF!</v>
      </c>
      <c r="S1075" s="11" t="e">
        <f t="shared" si="89"/>
        <v>#REF!</v>
      </c>
      <c r="T1075" s="4">
        <f t="shared" si="93"/>
        <v>2500</v>
      </c>
      <c r="U1075" s="21" t="e">
        <f t="shared" si="88"/>
        <v>#REF!</v>
      </c>
      <c r="V1075" s="13" t="s">
        <v>18</v>
      </c>
      <c r="W1075" s="20">
        <f>COUNT(L1075,M1075,N1075,F1075,J1075,I1075,H1075,G1075,#REF!,E1075,#REF!)</f>
        <v>0</v>
      </c>
      <c r="X1075" s="22" t="e">
        <f t="shared" si="86"/>
        <v>#DIV/0!</v>
      </c>
      <c r="Y1075" s="22" t="e">
        <f>X1075-#REF!</f>
        <v>#DIV/0!</v>
      </c>
    </row>
    <row r="1076" spans="1:25" s="20" customFormat="1" ht="30" x14ac:dyDescent="0.25">
      <c r="A1076" s="13"/>
      <c r="B1076" s="10" t="s">
        <v>655</v>
      </c>
      <c r="C1076" s="38" t="s">
        <v>4</v>
      </c>
      <c r="D1076" s="58" t="s">
        <v>1274</v>
      </c>
      <c r="E1076" s="12"/>
      <c r="F1076" s="50"/>
      <c r="G1076" s="11"/>
      <c r="H1076" s="4"/>
      <c r="I1076" s="4"/>
      <c r="J1076" s="11"/>
      <c r="K1076" s="4"/>
      <c r="L1076" s="4"/>
      <c r="M1076" s="4"/>
      <c r="N1076" s="4"/>
      <c r="O1076" s="4">
        <v>250</v>
      </c>
      <c r="P1076" s="4">
        <v>300</v>
      </c>
      <c r="Q1076" s="11" t="e">
        <f>MIN(P1076,O1076,J1076,I1076,H1076,G1076,F1076,E1076,#REF!,L1076)</f>
        <v>#REF!</v>
      </c>
      <c r="R1076" s="11" t="e">
        <f>Q1076-#REF!</f>
        <v>#REF!</v>
      </c>
      <c r="S1076" s="11" t="e">
        <f t="shared" si="89"/>
        <v>#REF!</v>
      </c>
      <c r="T1076" s="4">
        <f t="shared" si="93"/>
        <v>250</v>
      </c>
      <c r="U1076" s="21" t="e">
        <f t="shared" si="88"/>
        <v>#REF!</v>
      </c>
      <c r="V1076" s="13" t="s">
        <v>18</v>
      </c>
      <c r="W1076" s="20">
        <f>COUNT(L1076,M1076,N1076,F1076,J1076,I1076,H1076,G1076,#REF!,E1076,#REF!)</f>
        <v>0</v>
      </c>
      <c r="X1076" s="22" t="e">
        <f t="shared" si="86"/>
        <v>#DIV/0!</v>
      </c>
      <c r="Y1076" s="22" t="e">
        <f>X1076-#REF!</f>
        <v>#DIV/0!</v>
      </c>
    </row>
    <row r="1077" spans="1:25" s="20" customFormat="1" ht="30" x14ac:dyDescent="0.25">
      <c r="A1077" s="13"/>
      <c r="B1077" s="10" t="s">
        <v>656</v>
      </c>
      <c r="C1077" s="38" t="s">
        <v>12</v>
      </c>
      <c r="D1077" s="58" t="s">
        <v>1274</v>
      </c>
      <c r="E1077" s="12"/>
      <c r="F1077" s="50"/>
      <c r="G1077" s="11"/>
      <c r="H1077" s="4"/>
      <c r="I1077" s="4"/>
      <c r="J1077" s="11"/>
      <c r="K1077" s="4"/>
      <c r="L1077" s="4"/>
      <c r="M1077" s="4"/>
      <c r="N1077" s="4"/>
      <c r="O1077" s="4">
        <v>4200</v>
      </c>
      <c r="P1077" s="4">
        <v>5040</v>
      </c>
      <c r="Q1077" s="11" t="e">
        <f>MIN(P1077,O1077,J1077,I1077,H1077,G1077,F1077,E1077,#REF!,L1077)</f>
        <v>#REF!</v>
      </c>
      <c r="R1077" s="11" t="e">
        <f>Q1077-#REF!</f>
        <v>#REF!</v>
      </c>
      <c r="S1077" s="11" t="e">
        <f t="shared" si="89"/>
        <v>#REF!</v>
      </c>
      <c r="T1077" s="4">
        <f t="shared" si="93"/>
        <v>4200</v>
      </c>
      <c r="U1077" s="21" t="e">
        <f t="shared" si="88"/>
        <v>#REF!</v>
      </c>
      <c r="V1077" s="13" t="s">
        <v>18</v>
      </c>
      <c r="W1077" s="20">
        <f>COUNT(L1077,M1077,N1077,F1077,J1077,I1077,H1077,G1077,#REF!,E1077,#REF!)</f>
        <v>0</v>
      </c>
      <c r="X1077" s="22" t="e">
        <f t="shared" si="86"/>
        <v>#DIV/0!</v>
      </c>
      <c r="Y1077" s="22" t="e">
        <f>X1077-#REF!</f>
        <v>#DIV/0!</v>
      </c>
    </row>
    <row r="1078" spans="1:25" s="20" customFormat="1" ht="30" x14ac:dyDescent="0.25">
      <c r="A1078" s="13"/>
      <c r="B1078" s="10" t="s">
        <v>657</v>
      </c>
      <c r="C1078" s="38" t="s">
        <v>12</v>
      </c>
      <c r="D1078" s="58" t="s">
        <v>1274</v>
      </c>
      <c r="E1078" s="12"/>
      <c r="F1078" s="50"/>
      <c r="G1078" s="11"/>
      <c r="H1078" s="4"/>
      <c r="I1078" s="4"/>
      <c r="J1078" s="11"/>
      <c r="K1078" s="4"/>
      <c r="L1078" s="4"/>
      <c r="M1078" s="4"/>
      <c r="N1078" s="4"/>
      <c r="O1078" s="4">
        <v>1650</v>
      </c>
      <c r="P1078" s="4">
        <v>1980</v>
      </c>
      <c r="Q1078" s="11" t="e">
        <f>MIN(P1078,O1078,J1078,I1078,H1078,G1078,F1078,E1078,#REF!,L1078)</f>
        <v>#REF!</v>
      </c>
      <c r="R1078" s="11" t="e">
        <f>Q1078-#REF!</f>
        <v>#REF!</v>
      </c>
      <c r="S1078" s="11" t="e">
        <f t="shared" si="89"/>
        <v>#REF!</v>
      </c>
      <c r="T1078" s="4">
        <f t="shared" si="93"/>
        <v>1650</v>
      </c>
      <c r="U1078" s="21" t="e">
        <f t="shared" si="88"/>
        <v>#REF!</v>
      </c>
      <c r="V1078" s="13" t="s">
        <v>18</v>
      </c>
      <c r="W1078" s="20">
        <f>COUNT(L1078,M1078,N1078,F1078,J1078,I1078,H1078,G1078,#REF!,E1078,#REF!)</f>
        <v>0</v>
      </c>
      <c r="X1078" s="22" t="e">
        <f t="shared" si="86"/>
        <v>#DIV/0!</v>
      </c>
      <c r="Y1078" s="22" t="e">
        <f>X1078-#REF!</f>
        <v>#DIV/0!</v>
      </c>
    </row>
    <row r="1079" spans="1:25" s="20" customFormat="1" ht="30" x14ac:dyDescent="0.25">
      <c r="A1079" s="13"/>
      <c r="B1079" s="10" t="s">
        <v>658</v>
      </c>
      <c r="C1079" s="38" t="s">
        <v>4</v>
      </c>
      <c r="D1079" s="58" t="s">
        <v>1274</v>
      </c>
      <c r="E1079" s="12"/>
      <c r="F1079" s="50"/>
      <c r="G1079" s="11"/>
      <c r="H1079" s="4"/>
      <c r="I1079" s="4"/>
      <c r="J1079" s="11"/>
      <c r="K1079" s="4"/>
      <c r="L1079" s="4"/>
      <c r="M1079" s="4"/>
      <c r="N1079" s="4"/>
      <c r="O1079" s="4">
        <v>370</v>
      </c>
      <c r="P1079" s="4">
        <v>444</v>
      </c>
      <c r="Q1079" s="11" t="e">
        <f>MIN(P1079,O1079,J1079,I1079,H1079,G1079,F1079,E1079,#REF!,L1079)</f>
        <v>#REF!</v>
      </c>
      <c r="R1079" s="11" t="e">
        <f>Q1079-#REF!</f>
        <v>#REF!</v>
      </c>
      <c r="S1079" s="11" t="e">
        <f t="shared" si="89"/>
        <v>#REF!</v>
      </c>
      <c r="T1079" s="4">
        <f t="shared" si="93"/>
        <v>370</v>
      </c>
      <c r="U1079" s="21" t="e">
        <f t="shared" si="88"/>
        <v>#REF!</v>
      </c>
      <c r="V1079" s="13" t="s">
        <v>18</v>
      </c>
      <c r="W1079" s="20">
        <f>COUNT(L1079,M1079,N1079,F1079,J1079,I1079,H1079,G1079,#REF!,E1079,#REF!)</f>
        <v>0</v>
      </c>
      <c r="X1079" s="22" t="e">
        <f t="shared" si="86"/>
        <v>#DIV/0!</v>
      </c>
      <c r="Y1079" s="22" t="e">
        <f>X1079-#REF!</f>
        <v>#DIV/0!</v>
      </c>
    </row>
    <row r="1080" spans="1:25" s="20" customFormat="1" ht="30" x14ac:dyDescent="0.25">
      <c r="A1080" s="13"/>
      <c r="B1080" s="10" t="s">
        <v>659</v>
      </c>
      <c r="C1080" s="38" t="s">
        <v>4</v>
      </c>
      <c r="D1080" s="58" t="s">
        <v>1274</v>
      </c>
      <c r="E1080" s="12"/>
      <c r="F1080" s="50"/>
      <c r="G1080" s="11"/>
      <c r="H1080" s="4"/>
      <c r="I1080" s="4"/>
      <c r="J1080" s="11"/>
      <c r="K1080" s="4"/>
      <c r="L1080" s="4"/>
      <c r="M1080" s="4"/>
      <c r="N1080" s="4"/>
      <c r="O1080" s="4">
        <v>1200</v>
      </c>
      <c r="P1080" s="4">
        <v>1440</v>
      </c>
      <c r="Q1080" s="11" t="e">
        <f>MIN(P1080,O1080,J1080,I1080,H1080,G1080,F1080,E1080,#REF!,L1080)</f>
        <v>#REF!</v>
      </c>
      <c r="R1080" s="11" t="e">
        <f>Q1080-#REF!</f>
        <v>#REF!</v>
      </c>
      <c r="S1080" s="11" t="e">
        <f t="shared" si="89"/>
        <v>#REF!</v>
      </c>
      <c r="T1080" s="4">
        <f t="shared" si="93"/>
        <v>1200</v>
      </c>
      <c r="U1080" s="21" t="e">
        <f t="shared" si="88"/>
        <v>#REF!</v>
      </c>
      <c r="V1080" s="13" t="s">
        <v>18</v>
      </c>
      <c r="W1080" s="20">
        <f>COUNT(L1080,M1080,N1080,F1080,J1080,I1080,H1080,G1080,#REF!,E1080,#REF!)</f>
        <v>0</v>
      </c>
      <c r="X1080" s="22" t="e">
        <f t="shared" si="86"/>
        <v>#DIV/0!</v>
      </c>
      <c r="Y1080" s="22" t="e">
        <f>X1080-#REF!</f>
        <v>#DIV/0!</v>
      </c>
    </row>
    <row r="1081" spans="1:25" s="20" customFormat="1" ht="30" x14ac:dyDescent="0.25">
      <c r="A1081" s="13"/>
      <c r="B1081" s="10" t="s">
        <v>660</v>
      </c>
      <c r="C1081" s="38" t="s">
        <v>4</v>
      </c>
      <c r="D1081" s="58" t="s">
        <v>1274</v>
      </c>
      <c r="E1081" s="12"/>
      <c r="F1081" s="50"/>
      <c r="G1081" s="11"/>
      <c r="H1081" s="4"/>
      <c r="I1081" s="4"/>
      <c r="J1081" s="11"/>
      <c r="K1081" s="4"/>
      <c r="L1081" s="4"/>
      <c r="M1081" s="4"/>
      <c r="N1081" s="4"/>
      <c r="O1081" s="4">
        <v>650</v>
      </c>
      <c r="P1081" s="4">
        <v>780</v>
      </c>
      <c r="Q1081" s="11" t="e">
        <f>MIN(P1081,O1081,J1081,I1081,H1081,G1081,F1081,E1081,#REF!,L1081)</f>
        <v>#REF!</v>
      </c>
      <c r="R1081" s="11" t="e">
        <f>Q1081-#REF!</f>
        <v>#REF!</v>
      </c>
      <c r="S1081" s="11" t="e">
        <f t="shared" si="89"/>
        <v>#REF!</v>
      </c>
      <c r="T1081" s="4">
        <f>O1081</f>
        <v>650</v>
      </c>
      <c r="U1081" s="21" t="e">
        <f t="shared" si="88"/>
        <v>#REF!</v>
      </c>
      <c r="V1081" s="13" t="s">
        <v>18</v>
      </c>
      <c r="W1081" s="20">
        <f>COUNT(L1081,M1081,N1081,F1081,J1081,I1081,H1081,G1081,#REF!,E1081,#REF!)</f>
        <v>0</v>
      </c>
      <c r="X1081" s="22" t="e">
        <f t="shared" si="86"/>
        <v>#DIV/0!</v>
      </c>
      <c r="Y1081" s="22" t="e">
        <f>X1081-#REF!</f>
        <v>#DIV/0!</v>
      </c>
    </row>
    <row r="1082" spans="1:25" s="20" customFormat="1" ht="30" x14ac:dyDescent="0.25">
      <c r="A1082" s="13"/>
      <c r="B1082" s="10" t="s">
        <v>661</v>
      </c>
      <c r="C1082" s="38" t="s">
        <v>4</v>
      </c>
      <c r="D1082" s="58" t="s">
        <v>1274</v>
      </c>
      <c r="E1082" s="12"/>
      <c r="F1082" s="50"/>
      <c r="G1082" s="11"/>
      <c r="H1082" s="4"/>
      <c r="I1082" s="4"/>
      <c r="J1082" s="11"/>
      <c r="K1082" s="4"/>
      <c r="L1082" s="4"/>
      <c r="M1082" s="4"/>
      <c r="N1082" s="4"/>
      <c r="O1082" s="4">
        <v>550</v>
      </c>
      <c r="P1082" s="4">
        <v>660</v>
      </c>
      <c r="Q1082" s="11" t="e">
        <f>MIN(P1082,O1082,J1082,I1082,H1082,G1082,F1082,E1082,#REF!,L1082)</f>
        <v>#REF!</v>
      </c>
      <c r="R1082" s="11" t="e">
        <f>Q1082-#REF!</f>
        <v>#REF!</v>
      </c>
      <c r="S1082" s="11" t="e">
        <f t="shared" si="89"/>
        <v>#REF!</v>
      </c>
      <c r="T1082" s="4">
        <f t="shared" si="93"/>
        <v>550</v>
      </c>
      <c r="U1082" s="21" t="e">
        <f t="shared" si="88"/>
        <v>#REF!</v>
      </c>
      <c r="V1082" s="13" t="s">
        <v>18</v>
      </c>
      <c r="W1082" s="20">
        <f>COUNT(L1082,M1082,N1082,F1082,J1082,I1082,H1082,G1082,#REF!,E1082,#REF!)</f>
        <v>0</v>
      </c>
      <c r="X1082" s="22" t="e">
        <f t="shared" si="86"/>
        <v>#DIV/0!</v>
      </c>
      <c r="Y1082" s="22" t="e">
        <f>X1082-#REF!</f>
        <v>#DIV/0!</v>
      </c>
    </row>
    <row r="1083" spans="1:25" s="20" customFormat="1" ht="30" x14ac:dyDescent="0.25">
      <c r="A1083" s="13"/>
      <c r="B1083" s="10" t="s">
        <v>662</v>
      </c>
      <c r="C1083" s="38" t="s">
        <v>4</v>
      </c>
      <c r="D1083" s="58" t="s">
        <v>1274</v>
      </c>
      <c r="E1083" s="12"/>
      <c r="F1083" s="50"/>
      <c r="G1083" s="11"/>
      <c r="H1083" s="4"/>
      <c r="I1083" s="4"/>
      <c r="J1083" s="11"/>
      <c r="K1083" s="4"/>
      <c r="L1083" s="4"/>
      <c r="M1083" s="4"/>
      <c r="N1083" s="4"/>
      <c r="O1083" s="4">
        <v>5500</v>
      </c>
      <c r="P1083" s="4">
        <v>6600</v>
      </c>
      <c r="Q1083" s="11" t="e">
        <f>MIN(P1083,O1083,J1083,I1083,H1083,G1083,F1083,E1083,#REF!,L1083)</f>
        <v>#REF!</v>
      </c>
      <c r="R1083" s="11" t="e">
        <f>Q1083-#REF!</f>
        <v>#REF!</v>
      </c>
      <c r="S1083" s="11" t="e">
        <f t="shared" si="89"/>
        <v>#REF!</v>
      </c>
      <c r="T1083" s="4">
        <f t="shared" si="93"/>
        <v>5500</v>
      </c>
      <c r="U1083" s="21" t="e">
        <f t="shared" si="88"/>
        <v>#REF!</v>
      </c>
      <c r="V1083" s="13" t="s">
        <v>18</v>
      </c>
      <c r="W1083" s="20">
        <f>COUNT(L1083,M1083,N1083,F1083,J1083,I1083,H1083,G1083,#REF!,E1083,#REF!)</f>
        <v>0</v>
      </c>
      <c r="X1083" s="22" t="e">
        <f t="shared" si="86"/>
        <v>#DIV/0!</v>
      </c>
      <c r="Y1083" s="22" t="e">
        <f>X1083-#REF!</f>
        <v>#DIV/0!</v>
      </c>
    </row>
    <row r="1084" spans="1:25" s="20" customFormat="1" ht="30" x14ac:dyDescent="0.25">
      <c r="A1084" s="13"/>
      <c r="B1084" s="10" t="s">
        <v>663</v>
      </c>
      <c r="C1084" s="38" t="s">
        <v>4</v>
      </c>
      <c r="D1084" s="58" t="s">
        <v>1274</v>
      </c>
      <c r="E1084" s="12"/>
      <c r="F1084" s="50"/>
      <c r="G1084" s="11"/>
      <c r="H1084" s="4"/>
      <c r="I1084" s="4"/>
      <c r="J1084" s="11"/>
      <c r="K1084" s="4"/>
      <c r="L1084" s="4"/>
      <c r="M1084" s="4"/>
      <c r="N1084" s="4"/>
      <c r="O1084" s="4">
        <v>1800</v>
      </c>
      <c r="P1084" s="4">
        <v>2160</v>
      </c>
      <c r="Q1084" s="11" t="e">
        <f>MIN(P1084,O1084,J1084,I1084,H1084,G1084,F1084,E1084,#REF!,L1084)</f>
        <v>#REF!</v>
      </c>
      <c r="R1084" s="11" t="e">
        <f>Q1084-#REF!</f>
        <v>#REF!</v>
      </c>
      <c r="S1084" s="11" t="e">
        <f t="shared" si="89"/>
        <v>#REF!</v>
      </c>
      <c r="T1084" s="4">
        <f t="shared" si="93"/>
        <v>1800</v>
      </c>
      <c r="U1084" s="21" t="e">
        <f t="shared" si="88"/>
        <v>#REF!</v>
      </c>
      <c r="V1084" s="13" t="s">
        <v>18</v>
      </c>
      <c r="W1084" s="20">
        <f>COUNT(L1084,M1084,N1084,F1084,J1084,I1084,H1084,G1084,#REF!,E1084,#REF!)</f>
        <v>0</v>
      </c>
      <c r="X1084" s="22" t="e">
        <f t="shared" si="86"/>
        <v>#DIV/0!</v>
      </c>
      <c r="Y1084" s="22" t="e">
        <f>X1084-#REF!</f>
        <v>#DIV/0!</v>
      </c>
    </row>
    <row r="1085" spans="1:25" s="20" customFormat="1" ht="30" x14ac:dyDescent="0.25">
      <c r="A1085" s="13"/>
      <c r="B1085" s="10" t="s">
        <v>664</v>
      </c>
      <c r="C1085" s="38" t="s">
        <v>4</v>
      </c>
      <c r="D1085" s="58" t="s">
        <v>1274</v>
      </c>
      <c r="E1085" s="12"/>
      <c r="F1085" s="50"/>
      <c r="G1085" s="11"/>
      <c r="H1085" s="4"/>
      <c r="I1085" s="4"/>
      <c r="J1085" s="11"/>
      <c r="K1085" s="4"/>
      <c r="L1085" s="4"/>
      <c r="M1085" s="4"/>
      <c r="N1085" s="4"/>
      <c r="O1085" s="4">
        <v>200</v>
      </c>
      <c r="P1085" s="4">
        <v>240</v>
      </c>
      <c r="Q1085" s="11" t="e">
        <f>MIN(P1085,O1085,J1085,I1085,H1085,G1085,F1085,E1085,#REF!,L1085)</f>
        <v>#REF!</v>
      </c>
      <c r="R1085" s="11" t="e">
        <f>Q1085-#REF!</f>
        <v>#REF!</v>
      </c>
      <c r="S1085" s="11" t="e">
        <f t="shared" si="89"/>
        <v>#REF!</v>
      </c>
      <c r="T1085" s="4">
        <f t="shared" si="93"/>
        <v>200</v>
      </c>
      <c r="U1085" s="21" t="e">
        <f t="shared" si="88"/>
        <v>#REF!</v>
      </c>
      <c r="V1085" s="13" t="s">
        <v>18</v>
      </c>
      <c r="W1085" s="20">
        <f>COUNT(L1085,M1085,N1085,F1085,J1085,I1085,H1085,G1085,#REF!,E1085,#REF!)</f>
        <v>0</v>
      </c>
      <c r="X1085" s="22" t="e">
        <f t="shared" si="86"/>
        <v>#DIV/0!</v>
      </c>
      <c r="Y1085" s="22" t="e">
        <f>X1085-#REF!</f>
        <v>#DIV/0!</v>
      </c>
    </row>
    <row r="1086" spans="1:25" s="20" customFormat="1" ht="30" x14ac:dyDescent="0.25">
      <c r="A1086" s="13"/>
      <c r="B1086" s="10" t="s">
        <v>665</v>
      </c>
      <c r="C1086" s="38" t="s">
        <v>12</v>
      </c>
      <c r="D1086" s="58" t="s">
        <v>1274</v>
      </c>
      <c r="E1086" s="12"/>
      <c r="F1086" s="50"/>
      <c r="G1086" s="11"/>
      <c r="H1086" s="4"/>
      <c r="I1086" s="4"/>
      <c r="J1086" s="11"/>
      <c r="K1086" s="4"/>
      <c r="L1086" s="4"/>
      <c r="M1086" s="4"/>
      <c r="N1086" s="4"/>
      <c r="O1086" s="4">
        <v>3400</v>
      </c>
      <c r="P1086" s="4">
        <v>4080</v>
      </c>
      <c r="Q1086" s="11" t="e">
        <f>MIN(P1086,O1086,J1086,I1086,H1086,G1086,F1086,E1086,#REF!,L1086)</f>
        <v>#REF!</v>
      </c>
      <c r="R1086" s="11" t="e">
        <f>Q1086-#REF!</f>
        <v>#REF!</v>
      </c>
      <c r="S1086" s="11" t="e">
        <f t="shared" si="89"/>
        <v>#REF!</v>
      </c>
      <c r="T1086" s="4">
        <f t="shared" si="93"/>
        <v>3400</v>
      </c>
      <c r="U1086" s="21" t="e">
        <f t="shared" si="88"/>
        <v>#REF!</v>
      </c>
      <c r="V1086" s="13" t="s">
        <v>18</v>
      </c>
      <c r="W1086" s="20">
        <f>COUNT(L1086,M1086,N1086,F1086,J1086,I1086,H1086,G1086,#REF!,E1086,#REF!)</f>
        <v>0</v>
      </c>
      <c r="X1086" s="22" t="e">
        <f t="shared" si="86"/>
        <v>#DIV/0!</v>
      </c>
      <c r="Y1086" s="22" t="e">
        <f>X1086-#REF!</f>
        <v>#DIV/0!</v>
      </c>
    </row>
    <row r="1087" spans="1:25" s="20" customFormat="1" ht="30" x14ac:dyDescent="0.25">
      <c r="A1087" s="13"/>
      <c r="B1087" s="10" t="s">
        <v>666</v>
      </c>
      <c r="C1087" s="38" t="s">
        <v>12</v>
      </c>
      <c r="D1087" s="58" t="s">
        <v>1274</v>
      </c>
      <c r="E1087" s="12"/>
      <c r="F1087" s="50"/>
      <c r="G1087" s="11"/>
      <c r="H1087" s="4"/>
      <c r="I1087" s="4"/>
      <c r="J1087" s="11"/>
      <c r="K1087" s="4"/>
      <c r="L1087" s="4"/>
      <c r="M1087" s="4"/>
      <c r="N1087" s="4"/>
      <c r="O1087" s="4">
        <v>1550</v>
      </c>
      <c r="P1087" s="4">
        <v>1860</v>
      </c>
      <c r="Q1087" s="11" t="e">
        <f>MIN(P1087,O1087,J1087,I1087,H1087,G1087,F1087,E1087,#REF!,L1087)</f>
        <v>#REF!</v>
      </c>
      <c r="R1087" s="11" t="e">
        <f>Q1087-#REF!</f>
        <v>#REF!</v>
      </c>
      <c r="S1087" s="11" t="e">
        <f t="shared" si="89"/>
        <v>#REF!</v>
      </c>
      <c r="T1087" s="4">
        <f t="shared" si="93"/>
        <v>1550</v>
      </c>
      <c r="U1087" s="21" t="e">
        <f t="shared" si="88"/>
        <v>#REF!</v>
      </c>
      <c r="V1087" s="13" t="s">
        <v>18</v>
      </c>
      <c r="W1087" s="20">
        <f>COUNT(L1087,M1087,N1087,F1087,J1087,I1087,H1087,G1087,#REF!,E1087,#REF!)</f>
        <v>0</v>
      </c>
      <c r="X1087" s="22" t="e">
        <f t="shared" si="86"/>
        <v>#DIV/0!</v>
      </c>
      <c r="Y1087" s="22" t="e">
        <f>X1087-#REF!</f>
        <v>#DIV/0!</v>
      </c>
    </row>
    <row r="1088" spans="1:25" s="20" customFormat="1" ht="30" x14ac:dyDescent="0.25">
      <c r="A1088" s="13"/>
      <c r="B1088" s="10" t="s">
        <v>667</v>
      </c>
      <c r="C1088" s="38" t="s">
        <v>4</v>
      </c>
      <c r="D1088" s="58" t="s">
        <v>1274</v>
      </c>
      <c r="E1088" s="12"/>
      <c r="F1088" s="50"/>
      <c r="G1088" s="11"/>
      <c r="H1088" s="4"/>
      <c r="I1088" s="4"/>
      <c r="J1088" s="11"/>
      <c r="K1088" s="4"/>
      <c r="L1088" s="4"/>
      <c r="M1088" s="4"/>
      <c r="N1088" s="4"/>
      <c r="O1088" s="4">
        <v>350</v>
      </c>
      <c r="P1088" s="4">
        <v>420</v>
      </c>
      <c r="Q1088" s="11" t="e">
        <f>MIN(P1088,O1088,J1088,I1088,H1088,G1088,F1088,E1088,#REF!,L1088)</f>
        <v>#REF!</v>
      </c>
      <c r="R1088" s="11" t="e">
        <f>Q1088-#REF!</f>
        <v>#REF!</v>
      </c>
      <c r="S1088" s="11" t="e">
        <f t="shared" si="89"/>
        <v>#REF!</v>
      </c>
      <c r="T1088" s="4">
        <f t="shared" si="93"/>
        <v>350</v>
      </c>
      <c r="U1088" s="21" t="e">
        <f t="shared" si="88"/>
        <v>#REF!</v>
      </c>
      <c r="V1088" s="13" t="s">
        <v>18</v>
      </c>
      <c r="W1088" s="20">
        <f>COUNT(L1088,M1088,N1088,F1088,J1088,I1088,H1088,G1088,#REF!,E1088,#REF!)</f>
        <v>0</v>
      </c>
      <c r="X1088" s="22" t="e">
        <f t="shared" si="86"/>
        <v>#DIV/0!</v>
      </c>
      <c r="Y1088" s="22" t="e">
        <f>X1088-#REF!</f>
        <v>#DIV/0!</v>
      </c>
    </row>
    <row r="1089" spans="1:25" s="20" customFormat="1" ht="30" x14ac:dyDescent="0.25">
      <c r="A1089" s="13"/>
      <c r="B1089" s="10" t="s">
        <v>668</v>
      </c>
      <c r="C1089" s="38" t="s">
        <v>4</v>
      </c>
      <c r="D1089" s="58" t="s">
        <v>1274</v>
      </c>
      <c r="E1089" s="12"/>
      <c r="F1089" s="50"/>
      <c r="G1089" s="11"/>
      <c r="H1089" s="4"/>
      <c r="I1089" s="4"/>
      <c r="J1089" s="11"/>
      <c r="K1089" s="4"/>
      <c r="L1089" s="4"/>
      <c r="M1089" s="4"/>
      <c r="N1089" s="4"/>
      <c r="O1089" s="4">
        <v>1100</v>
      </c>
      <c r="P1089" s="4">
        <v>1320</v>
      </c>
      <c r="Q1089" s="11" t="e">
        <f>MIN(P1089,O1089,J1089,I1089,H1089,G1089,F1089,E1089,#REF!,L1089)</f>
        <v>#REF!</v>
      </c>
      <c r="R1089" s="11" t="e">
        <f>Q1089-#REF!</f>
        <v>#REF!</v>
      </c>
      <c r="S1089" s="11" t="e">
        <f t="shared" si="89"/>
        <v>#REF!</v>
      </c>
      <c r="T1089" s="4">
        <f t="shared" si="93"/>
        <v>1100</v>
      </c>
      <c r="U1089" s="21" t="e">
        <f t="shared" si="88"/>
        <v>#REF!</v>
      </c>
      <c r="V1089" s="13" t="s">
        <v>18</v>
      </c>
      <c r="W1089" s="20">
        <f>COUNT(L1089,M1089,N1089,F1089,J1089,I1089,H1089,G1089,#REF!,E1089,#REF!)</f>
        <v>0</v>
      </c>
      <c r="X1089" s="22" t="e">
        <f t="shared" si="86"/>
        <v>#DIV/0!</v>
      </c>
      <c r="Y1089" s="22" t="e">
        <f>X1089-#REF!</f>
        <v>#DIV/0!</v>
      </c>
    </row>
    <row r="1090" spans="1:25" s="20" customFormat="1" ht="30" x14ac:dyDescent="0.25">
      <c r="A1090" s="13"/>
      <c r="B1090" s="10" t="s">
        <v>669</v>
      </c>
      <c r="C1090" s="38" t="s">
        <v>4</v>
      </c>
      <c r="D1090" s="58" t="s">
        <v>1274</v>
      </c>
      <c r="E1090" s="12"/>
      <c r="F1090" s="50"/>
      <c r="G1090" s="11"/>
      <c r="H1090" s="4"/>
      <c r="I1090" s="4"/>
      <c r="J1090" s="11"/>
      <c r="K1090" s="4"/>
      <c r="L1090" s="4"/>
      <c r="M1090" s="4"/>
      <c r="N1090" s="4"/>
      <c r="O1090" s="4">
        <v>550</v>
      </c>
      <c r="P1090" s="4">
        <v>660</v>
      </c>
      <c r="Q1090" s="11" t="e">
        <f>MIN(P1090,O1090,J1090,I1090,H1090,G1090,F1090,E1090,#REF!,L1090)</f>
        <v>#REF!</v>
      </c>
      <c r="R1090" s="11" t="e">
        <f>Q1090-#REF!</f>
        <v>#REF!</v>
      </c>
      <c r="S1090" s="11" t="e">
        <f t="shared" si="89"/>
        <v>#REF!</v>
      </c>
      <c r="T1090" s="4">
        <f t="shared" si="93"/>
        <v>550</v>
      </c>
      <c r="U1090" s="21" t="e">
        <f t="shared" si="88"/>
        <v>#REF!</v>
      </c>
      <c r="V1090" s="13" t="s">
        <v>18</v>
      </c>
      <c r="W1090" s="20">
        <f>COUNT(L1090,M1090,N1090,F1090,J1090,I1090,H1090,G1090,#REF!,E1090,#REF!)</f>
        <v>0</v>
      </c>
      <c r="X1090" s="22" t="e">
        <f t="shared" si="86"/>
        <v>#DIV/0!</v>
      </c>
      <c r="Y1090" s="22" t="e">
        <f>X1090-#REF!</f>
        <v>#DIV/0!</v>
      </c>
    </row>
    <row r="1091" spans="1:25" s="20" customFormat="1" ht="30" x14ac:dyDescent="0.25">
      <c r="A1091" s="13"/>
      <c r="B1091" s="10" t="s">
        <v>670</v>
      </c>
      <c r="C1091" s="38" t="s">
        <v>4</v>
      </c>
      <c r="D1091" s="58" t="s">
        <v>1274</v>
      </c>
      <c r="E1091" s="12"/>
      <c r="F1091" s="50"/>
      <c r="G1091" s="11"/>
      <c r="H1091" s="4"/>
      <c r="I1091" s="4"/>
      <c r="J1091" s="11"/>
      <c r="K1091" s="4"/>
      <c r="L1091" s="4"/>
      <c r="M1091" s="4"/>
      <c r="N1091" s="4"/>
      <c r="O1091" s="4">
        <v>480</v>
      </c>
      <c r="P1091" s="4">
        <v>576</v>
      </c>
      <c r="Q1091" s="11" t="e">
        <f>MIN(P1091,O1091,J1091,I1091,H1091,G1091,F1091,E1091,#REF!,L1091)</f>
        <v>#REF!</v>
      </c>
      <c r="R1091" s="11" t="e">
        <f>Q1091-#REF!</f>
        <v>#REF!</v>
      </c>
      <c r="S1091" s="11" t="e">
        <f t="shared" si="89"/>
        <v>#REF!</v>
      </c>
      <c r="T1091" s="4">
        <f t="shared" si="93"/>
        <v>480</v>
      </c>
      <c r="U1091" s="21" t="e">
        <f t="shared" si="88"/>
        <v>#REF!</v>
      </c>
      <c r="V1091" s="13" t="s">
        <v>18</v>
      </c>
      <c r="W1091" s="20">
        <f>COUNT(L1091,M1091,N1091,F1091,J1091,I1091,H1091,G1091,#REF!,E1091,#REF!)</f>
        <v>0</v>
      </c>
      <c r="X1091" s="22" t="e">
        <f t="shared" si="86"/>
        <v>#DIV/0!</v>
      </c>
      <c r="Y1091" s="22" t="e">
        <f>X1091-#REF!</f>
        <v>#DIV/0!</v>
      </c>
    </row>
    <row r="1092" spans="1:25" s="20" customFormat="1" ht="30" x14ac:dyDescent="0.25">
      <c r="A1092" s="13"/>
      <c r="B1092" s="10" t="s">
        <v>671</v>
      </c>
      <c r="C1092" s="38" t="s">
        <v>4</v>
      </c>
      <c r="D1092" s="58" t="s">
        <v>1274</v>
      </c>
      <c r="E1092" s="12"/>
      <c r="F1092" s="50"/>
      <c r="G1092" s="11"/>
      <c r="H1092" s="4"/>
      <c r="I1092" s="4"/>
      <c r="J1092" s="11"/>
      <c r="K1092" s="4"/>
      <c r="L1092" s="4"/>
      <c r="M1092" s="4"/>
      <c r="N1092" s="4"/>
      <c r="O1092" s="4">
        <v>4800</v>
      </c>
      <c r="P1092" s="4">
        <v>5760</v>
      </c>
      <c r="Q1092" s="11" t="e">
        <f>MIN(P1092,O1092,J1092,I1092,H1092,G1092,F1092,E1092,#REF!,L1092)</f>
        <v>#REF!</v>
      </c>
      <c r="R1092" s="11" t="e">
        <f>Q1092-#REF!</f>
        <v>#REF!</v>
      </c>
      <c r="S1092" s="11" t="e">
        <f t="shared" si="89"/>
        <v>#REF!</v>
      </c>
      <c r="T1092" s="4">
        <f t="shared" si="93"/>
        <v>4800</v>
      </c>
      <c r="U1092" s="21" t="e">
        <f t="shared" si="88"/>
        <v>#REF!</v>
      </c>
      <c r="V1092" s="13" t="s">
        <v>18</v>
      </c>
      <c r="W1092" s="20">
        <f>COUNT(L1092,M1092,N1092,F1092,J1092,I1092,H1092,G1092,#REF!,E1092,#REF!)</f>
        <v>0</v>
      </c>
      <c r="X1092" s="22" t="e">
        <f t="shared" si="86"/>
        <v>#DIV/0!</v>
      </c>
      <c r="Y1092" s="22" t="e">
        <f>X1092-#REF!</f>
        <v>#DIV/0!</v>
      </c>
    </row>
    <row r="1093" spans="1:25" s="20" customFormat="1" ht="30" x14ac:dyDescent="0.25">
      <c r="A1093" s="13"/>
      <c r="B1093" s="10" t="s">
        <v>672</v>
      </c>
      <c r="C1093" s="38" t="s">
        <v>4</v>
      </c>
      <c r="D1093" s="58" t="s">
        <v>1274</v>
      </c>
      <c r="E1093" s="12"/>
      <c r="F1093" s="50"/>
      <c r="G1093" s="11"/>
      <c r="H1093" s="4"/>
      <c r="I1093" s="4"/>
      <c r="J1093" s="11"/>
      <c r="K1093" s="4"/>
      <c r="L1093" s="4"/>
      <c r="M1093" s="4"/>
      <c r="N1093" s="4"/>
      <c r="O1093" s="4">
        <v>1800</v>
      </c>
      <c r="P1093" s="4">
        <v>2160</v>
      </c>
      <c r="Q1093" s="11" t="e">
        <f>MIN(P1093,O1093,J1093,I1093,H1093,G1093,F1093,E1093,#REF!,L1093)</f>
        <v>#REF!</v>
      </c>
      <c r="R1093" s="11" t="e">
        <f>Q1093-#REF!</f>
        <v>#REF!</v>
      </c>
      <c r="S1093" s="11" t="e">
        <f t="shared" si="89"/>
        <v>#REF!</v>
      </c>
      <c r="T1093" s="4">
        <f t="shared" si="93"/>
        <v>1800</v>
      </c>
      <c r="U1093" s="21" t="e">
        <f t="shared" si="88"/>
        <v>#REF!</v>
      </c>
      <c r="V1093" s="13" t="s">
        <v>18</v>
      </c>
      <c r="W1093" s="20">
        <f>COUNT(L1093,M1093,N1093,F1093,J1093,I1093,H1093,G1093,#REF!,E1093,#REF!)</f>
        <v>0</v>
      </c>
      <c r="X1093" s="22" t="e">
        <f t="shared" si="86"/>
        <v>#DIV/0!</v>
      </c>
      <c r="Y1093" s="22" t="e">
        <f>X1093-#REF!</f>
        <v>#DIV/0!</v>
      </c>
    </row>
    <row r="1094" spans="1:25" s="20" customFormat="1" ht="30" x14ac:dyDescent="0.25">
      <c r="A1094" s="13"/>
      <c r="B1094" s="10" t="s">
        <v>673</v>
      </c>
      <c r="C1094" s="38" t="s">
        <v>4</v>
      </c>
      <c r="D1094" s="58" t="s">
        <v>1274</v>
      </c>
      <c r="E1094" s="12"/>
      <c r="F1094" s="50"/>
      <c r="G1094" s="11"/>
      <c r="H1094" s="4"/>
      <c r="I1094" s="4"/>
      <c r="J1094" s="11"/>
      <c r="K1094" s="4"/>
      <c r="L1094" s="4"/>
      <c r="M1094" s="4"/>
      <c r="N1094" s="4"/>
      <c r="O1094" s="4">
        <v>200</v>
      </c>
      <c r="P1094" s="4">
        <v>240</v>
      </c>
      <c r="Q1094" s="11" t="e">
        <f>MIN(P1094,O1094,J1094,I1094,H1094,G1094,F1094,E1094,#REF!,L1094)</f>
        <v>#REF!</v>
      </c>
      <c r="R1094" s="11" t="e">
        <f>Q1094-#REF!</f>
        <v>#REF!</v>
      </c>
      <c r="S1094" s="11" t="e">
        <f t="shared" si="89"/>
        <v>#REF!</v>
      </c>
      <c r="T1094" s="4">
        <f t="shared" si="93"/>
        <v>200</v>
      </c>
      <c r="U1094" s="21" t="e">
        <f t="shared" si="88"/>
        <v>#REF!</v>
      </c>
      <c r="V1094" s="13" t="s">
        <v>18</v>
      </c>
      <c r="W1094" s="20">
        <f>COUNT(L1094,M1094,N1094,F1094,J1094,I1094,H1094,G1094,#REF!,E1094,#REF!)</f>
        <v>0</v>
      </c>
      <c r="X1094" s="22" t="e">
        <f t="shared" si="86"/>
        <v>#DIV/0!</v>
      </c>
      <c r="Y1094" s="22" t="e">
        <f>X1094-#REF!</f>
        <v>#DIV/0!</v>
      </c>
    </row>
    <row r="1095" spans="1:25" s="20" customFormat="1" ht="30" x14ac:dyDescent="0.25">
      <c r="A1095" s="13"/>
      <c r="B1095" s="10" t="s">
        <v>674</v>
      </c>
      <c r="C1095" s="38" t="s">
        <v>12</v>
      </c>
      <c r="D1095" s="58" t="s">
        <v>1274</v>
      </c>
      <c r="E1095" s="12"/>
      <c r="F1095" s="50"/>
      <c r="G1095" s="11"/>
      <c r="H1095" s="4"/>
      <c r="I1095" s="4"/>
      <c r="J1095" s="11"/>
      <c r="K1095" s="4"/>
      <c r="L1095" s="4"/>
      <c r="M1095" s="4"/>
      <c r="N1095" s="4"/>
      <c r="O1095" s="4">
        <v>3100</v>
      </c>
      <c r="P1095" s="4">
        <v>3720</v>
      </c>
      <c r="Q1095" s="11" t="e">
        <f>MIN(P1095,O1095,J1095,I1095,H1095,G1095,F1095,E1095,#REF!,L1095)</f>
        <v>#REF!</v>
      </c>
      <c r="R1095" s="11" t="e">
        <f>Q1095-#REF!</f>
        <v>#REF!</v>
      </c>
      <c r="S1095" s="11" t="e">
        <f t="shared" si="89"/>
        <v>#REF!</v>
      </c>
      <c r="T1095" s="4">
        <f t="shared" si="93"/>
        <v>3100</v>
      </c>
      <c r="U1095" s="21" t="e">
        <f t="shared" si="88"/>
        <v>#REF!</v>
      </c>
      <c r="V1095" s="13" t="s">
        <v>18</v>
      </c>
      <c r="W1095" s="20">
        <f>COUNT(L1095,M1095,N1095,F1095,J1095,I1095,H1095,G1095,#REF!,E1095,#REF!)</f>
        <v>0</v>
      </c>
      <c r="X1095" s="22" t="e">
        <f t="shared" si="86"/>
        <v>#DIV/0!</v>
      </c>
      <c r="Y1095" s="22" t="e">
        <f>X1095-#REF!</f>
        <v>#DIV/0!</v>
      </c>
    </row>
    <row r="1096" spans="1:25" s="20" customFormat="1" ht="30" x14ac:dyDescent="0.25">
      <c r="A1096" s="13"/>
      <c r="B1096" s="10" t="s">
        <v>675</v>
      </c>
      <c r="C1096" s="38" t="s">
        <v>12</v>
      </c>
      <c r="D1096" s="58" t="s">
        <v>1274</v>
      </c>
      <c r="E1096" s="12"/>
      <c r="F1096" s="50"/>
      <c r="G1096" s="11"/>
      <c r="H1096" s="4"/>
      <c r="I1096" s="4"/>
      <c r="J1096" s="11"/>
      <c r="K1096" s="4"/>
      <c r="L1096" s="4"/>
      <c r="M1096" s="4"/>
      <c r="N1096" s="4"/>
      <c r="O1096" s="4">
        <v>1450</v>
      </c>
      <c r="P1096" s="4">
        <v>1740</v>
      </c>
      <c r="Q1096" s="11" t="e">
        <f>MIN(P1096,O1096,J1096,I1096,H1096,G1096,F1096,E1096,#REF!,L1096)</f>
        <v>#REF!</v>
      </c>
      <c r="R1096" s="11" t="e">
        <f>Q1096-#REF!</f>
        <v>#REF!</v>
      </c>
      <c r="S1096" s="11" t="e">
        <f t="shared" si="89"/>
        <v>#REF!</v>
      </c>
      <c r="T1096" s="4">
        <f t="shared" si="93"/>
        <v>1450</v>
      </c>
      <c r="U1096" s="21" t="e">
        <f t="shared" si="88"/>
        <v>#REF!</v>
      </c>
      <c r="V1096" s="13" t="s">
        <v>18</v>
      </c>
      <c r="W1096" s="20">
        <f>COUNT(L1096,M1096,N1096,F1096,J1096,I1096,H1096,G1096,#REF!,E1096,#REF!)</f>
        <v>0</v>
      </c>
      <c r="X1096" s="22" t="e">
        <f t="shared" si="86"/>
        <v>#DIV/0!</v>
      </c>
      <c r="Y1096" s="22" t="e">
        <f>X1096-#REF!</f>
        <v>#DIV/0!</v>
      </c>
    </row>
    <row r="1097" spans="1:25" s="20" customFormat="1" ht="30" x14ac:dyDescent="0.25">
      <c r="A1097" s="13"/>
      <c r="B1097" s="10" t="s">
        <v>676</v>
      </c>
      <c r="C1097" s="38" t="s">
        <v>4</v>
      </c>
      <c r="D1097" s="58" t="s">
        <v>1274</v>
      </c>
      <c r="E1097" s="12"/>
      <c r="F1097" s="50"/>
      <c r="G1097" s="11"/>
      <c r="H1097" s="4"/>
      <c r="I1097" s="4"/>
      <c r="J1097" s="11"/>
      <c r="K1097" s="4"/>
      <c r="L1097" s="4"/>
      <c r="M1097" s="4"/>
      <c r="N1097" s="4"/>
      <c r="O1097" s="4">
        <v>350</v>
      </c>
      <c r="P1097" s="4">
        <v>420</v>
      </c>
      <c r="Q1097" s="11" t="e">
        <f>MIN(P1097,O1097,J1097,I1097,H1097,G1097,F1097,E1097,#REF!,L1097)</f>
        <v>#REF!</v>
      </c>
      <c r="R1097" s="11" t="e">
        <f>Q1097-#REF!</f>
        <v>#REF!</v>
      </c>
      <c r="S1097" s="11" t="e">
        <f t="shared" si="89"/>
        <v>#REF!</v>
      </c>
      <c r="T1097" s="4">
        <f t="shared" si="93"/>
        <v>350</v>
      </c>
      <c r="U1097" s="21" t="e">
        <f t="shared" si="88"/>
        <v>#REF!</v>
      </c>
      <c r="V1097" s="13" t="s">
        <v>18</v>
      </c>
      <c r="W1097" s="20">
        <f>COUNT(L1097,M1097,N1097,F1097,J1097,I1097,H1097,G1097,#REF!,E1097,#REF!)</f>
        <v>0</v>
      </c>
      <c r="X1097" s="22" t="e">
        <f t="shared" si="86"/>
        <v>#DIV/0!</v>
      </c>
      <c r="Y1097" s="22" t="e">
        <f>X1097-#REF!</f>
        <v>#DIV/0!</v>
      </c>
    </row>
    <row r="1098" spans="1:25" s="20" customFormat="1" ht="30" x14ac:dyDescent="0.25">
      <c r="A1098" s="13"/>
      <c r="B1098" s="10" t="s">
        <v>677</v>
      </c>
      <c r="C1098" s="38" t="s">
        <v>4</v>
      </c>
      <c r="D1098" s="58" t="s">
        <v>1274</v>
      </c>
      <c r="E1098" s="12"/>
      <c r="F1098" s="50"/>
      <c r="G1098" s="11"/>
      <c r="H1098" s="4"/>
      <c r="I1098" s="4"/>
      <c r="J1098" s="11"/>
      <c r="K1098" s="4"/>
      <c r="L1098" s="4"/>
      <c r="M1098" s="4"/>
      <c r="N1098" s="4"/>
      <c r="O1098" s="4">
        <v>1100</v>
      </c>
      <c r="P1098" s="4">
        <v>1320</v>
      </c>
      <c r="Q1098" s="11" t="e">
        <f>MIN(P1098,O1098,J1098,I1098,H1098,G1098,F1098,E1098,#REF!,L1098)</f>
        <v>#REF!</v>
      </c>
      <c r="R1098" s="11" t="e">
        <f>Q1098-#REF!</f>
        <v>#REF!</v>
      </c>
      <c r="S1098" s="11" t="e">
        <f t="shared" si="89"/>
        <v>#REF!</v>
      </c>
      <c r="T1098" s="4">
        <f t="shared" si="93"/>
        <v>1100</v>
      </c>
      <c r="U1098" s="21" t="e">
        <f t="shared" si="88"/>
        <v>#REF!</v>
      </c>
      <c r="V1098" s="13" t="s">
        <v>18</v>
      </c>
      <c r="W1098" s="20">
        <f>COUNT(L1098,M1098,N1098,F1098,J1098,I1098,H1098,G1098,#REF!,E1098,#REF!)</f>
        <v>0</v>
      </c>
      <c r="X1098" s="22" t="e">
        <f t="shared" si="86"/>
        <v>#DIV/0!</v>
      </c>
      <c r="Y1098" s="22" t="e">
        <f>X1098-#REF!</f>
        <v>#DIV/0!</v>
      </c>
    </row>
    <row r="1099" spans="1:25" s="20" customFormat="1" ht="30" x14ac:dyDescent="0.25">
      <c r="A1099" s="13"/>
      <c r="B1099" s="10" t="s">
        <v>678</v>
      </c>
      <c r="C1099" s="38" t="s">
        <v>4</v>
      </c>
      <c r="D1099" s="58" t="s">
        <v>1274</v>
      </c>
      <c r="E1099" s="12"/>
      <c r="F1099" s="50"/>
      <c r="G1099" s="11"/>
      <c r="H1099" s="4"/>
      <c r="I1099" s="4"/>
      <c r="J1099" s="11"/>
      <c r="K1099" s="4"/>
      <c r="L1099" s="4"/>
      <c r="M1099" s="4"/>
      <c r="N1099" s="4"/>
      <c r="O1099" s="4">
        <v>500</v>
      </c>
      <c r="P1099" s="4">
        <v>600</v>
      </c>
      <c r="Q1099" s="11" t="e">
        <f>MIN(P1099,O1099,J1099,I1099,H1099,G1099,F1099,E1099,#REF!,L1099)</f>
        <v>#REF!</v>
      </c>
      <c r="R1099" s="11" t="e">
        <f>Q1099-#REF!</f>
        <v>#REF!</v>
      </c>
      <c r="S1099" s="11" t="e">
        <f t="shared" si="89"/>
        <v>#REF!</v>
      </c>
      <c r="T1099" s="4">
        <f t="shared" si="93"/>
        <v>500</v>
      </c>
      <c r="U1099" s="21" t="e">
        <f t="shared" si="88"/>
        <v>#REF!</v>
      </c>
      <c r="V1099" s="13" t="s">
        <v>18</v>
      </c>
      <c r="W1099" s="20">
        <f>COUNT(L1099,M1099,N1099,F1099,J1099,I1099,H1099,G1099,#REF!,E1099,#REF!)</f>
        <v>0</v>
      </c>
      <c r="X1099" s="22" t="e">
        <f t="shared" si="86"/>
        <v>#DIV/0!</v>
      </c>
      <c r="Y1099" s="22" t="e">
        <f>X1099-#REF!</f>
        <v>#DIV/0!</v>
      </c>
    </row>
    <row r="1100" spans="1:25" s="20" customFormat="1" ht="30" x14ac:dyDescent="0.25">
      <c r="A1100" s="13"/>
      <c r="B1100" s="10" t="s">
        <v>679</v>
      </c>
      <c r="C1100" s="38" t="s">
        <v>4</v>
      </c>
      <c r="D1100" s="58" t="s">
        <v>1274</v>
      </c>
      <c r="E1100" s="12"/>
      <c r="F1100" s="50"/>
      <c r="G1100" s="11"/>
      <c r="H1100" s="4"/>
      <c r="I1100" s="4"/>
      <c r="J1100" s="11"/>
      <c r="K1100" s="4"/>
      <c r="L1100" s="4"/>
      <c r="M1100" s="4"/>
      <c r="N1100" s="4"/>
      <c r="O1100" s="4">
        <v>450</v>
      </c>
      <c r="P1100" s="4">
        <v>540</v>
      </c>
      <c r="Q1100" s="11" t="e">
        <f>MIN(P1100,O1100,J1100,I1100,H1100,G1100,F1100,E1100,#REF!,L1100)</f>
        <v>#REF!</v>
      </c>
      <c r="R1100" s="11" t="e">
        <f>Q1100-#REF!</f>
        <v>#REF!</v>
      </c>
      <c r="S1100" s="11" t="e">
        <f t="shared" si="89"/>
        <v>#REF!</v>
      </c>
      <c r="T1100" s="4">
        <f t="shared" si="93"/>
        <v>450</v>
      </c>
      <c r="U1100" s="21" t="e">
        <f t="shared" si="88"/>
        <v>#REF!</v>
      </c>
      <c r="V1100" s="13" t="s">
        <v>18</v>
      </c>
      <c r="W1100" s="20">
        <f>COUNT(L1100,M1100,N1100,F1100,J1100,I1100,H1100,G1100,#REF!,E1100,#REF!)</f>
        <v>0</v>
      </c>
      <c r="X1100" s="22" t="e">
        <f t="shared" si="86"/>
        <v>#DIV/0!</v>
      </c>
      <c r="Y1100" s="22" t="e">
        <f>X1100-#REF!</f>
        <v>#DIV/0!</v>
      </c>
    </row>
    <row r="1101" spans="1:25" s="20" customFormat="1" ht="30" x14ac:dyDescent="0.25">
      <c r="A1101" s="13"/>
      <c r="B1101" s="10" t="s">
        <v>680</v>
      </c>
      <c r="C1101" s="38" t="s">
        <v>4</v>
      </c>
      <c r="D1101" s="58" t="s">
        <v>1274</v>
      </c>
      <c r="E1101" s="12"/>
      <c r="F1101" s="50"/>
      <c r="G1101" s="11"/>
      <c r="H1101" s="4"/>
      <c r="I1101" s="4"/>
      <c r="J1101" s="11"/>
      <c r="K1101" s="4"/>
      <c r="L1101" s="4"/>
      <c r="M1101" s="4"/>
      <c r="N1101" s="4"/>
      <c r="O1101" s="4">
        <v>4500</v>
      </c>
      <c r="P1101" s="4">
        <v>5400</v>
      </c>
      <c r="Q1101" s="11" t="e">
        <f>MIN(P1101,O1101,J1101,I1101,H1101,G1101,F1101,E1101,#REF!,L1101)</f>
        <v>#REF!</v>
      </c>
      <c r="R1101" s="11" t="e">
        <f>Q1101-#REF!</f>
        <v>#REF!</v>
      </c>
      <c r="S1101" s="11" t="e">
        <f t="shared" si="89"/>
        <v>#REF!</v>
      </c>
      <c r="T1101" s="4">
        <f t="shared" si="93"/>
        <v>4500</v>
      </c>
      <c r="U1101" s="21" t="e">
        <f t="shared" si="88"/>
        <v>#REF!</v>
      </c>
      <c r="V1101" s="13" t="s">
        <v>18</v>
      </c>
      <c r="W1101" s="20">
        <f>COUNT(L1101,M1101,N1101,F1101,J1101,I1101,H1101,G1101,#REF!,E1101,#REF!)</f>
        <v>0</v>
      </c>
      <c r="X1101" s="22" t="e">
        <f t="shared" si="86"/>
        <v>#DIV/0!</v>
      </c>
      <c r="Y1101" s="22" t="e">
        <f>X1101-#REF!</f>
        <v>#DIV/0!</v>
      </c>
    </row>
    <row r="1102" spans="1:25" s="20" customFormat="1" ht="30" x14ac:dyDescent="0.25">
      <c r="A1102" s="13"/>
      <c r="B1102" s="10" t="s">
        <v>681</v>
      </c>
      <c r="C1102" s="38" t="s">
        <v>4</v>
      </c>
      <c r="D1102" s="58" t="s">
        <v>1274</v>
      </c>
      <c r="E1102" s="12"/>
      <c r="F1102" s="50"/>
      <c r="G1102" s="11"/>
      <c r="H1102" s="4"/>
      <c r="I1102" s="4"/>
      <c r="J1102" s="11"/>
      <c r="K1102" s="4"/>
      <c r="L1102" s="4"/>
      <c r="M1102" s="4"/>
      <c r="N1102" s="4"/>
      <c r="O1102" s="4">
        <v>1800</v>
      </c>
      <c r="P1102" s="4">
        <v>2160</v>
      </c>
      <c r="Q1102" s="11" t="e">
        <f>MIN(P1102,O1102,J1102,I1102,H1102,G1102,F1102,E1102,#REF!,L1102)</f>
        <v>#REF!</v>
      </c>
      <c r="R1102" s="11" t="e">
        <f>Q1102-#REF!</f>
        <v>#REF!</v>
      </c>
      <c r="S1102" s="11" t="e">
        <f t="shared" si="89"/>
        <v>#REF!</v>
      </c>
      <c r="T1102" s="4">
        <f t="shared" si="93"/>
        <v>1800</v>
      </c>
      <c r="U1102" s="21" t="e">
        <f t="shared" si="88"/>
        <v>#REF!</v>
      </c>
      <c r="V1102" s="13" t="s">
        <v>18</v>
      </c>
      <c r="W1102" s="20">
        <f>COUNT(L1102,M1102,N1102,F1102,J1102,I1102,H1102,G1102,#REF!,E1102,#REF!)</f>
        <v>0</v>
      </c>
      <c r="X1102" s="22" t="e">
        <f t="shared" si="86"/>
        <v>#DIV/0!</v>
      </c>
      <c r="Y1102" s="22" t="e">
        <f>X1102-#REF!</f>
        <v>#DIV/0!</v>
      </c>
    </row>
    <row r="1103" spans="1:25" s="20" customFormat="1" ht="30" x14ac:dyDescent="0.25">
      <c r="A1103" s="13"/>
      <c r="B1103" s="10" t="s">
        <v>682</v>
      </c>
      <c r="C1103" s="38" t="s">
        <v>4</v>
      </c>
      <c r="D1103" s="58" t="s">
        <v>1274</v>
      </c>
      <c r="E1103" s="12"/>
      <c r="F1103" s="50"/>
      <c r="G1103" s="11"/>
      <c r="H1103" s="4"/>
      <c r="I1103" s="4"/>
      <c r="J1103" s="11"/>
      <c r="K1103" s="4"/>
      <c r="L1103" s="4"/>
      <c r="M1103" s="4"/>
      <c r="N1103" s="4"/>
      <c r="O1103" s="4">
        <v>200</v>
      </c>
      <c r="P1103" s="4">
        <v>240</v>
      </c>
      <c r="Q1103" s="11" t="e">
        <f>MIN(P1103,O1103,J1103,I1103,H1103,G1103,F1103,E1103,#REF!,L1103)</f>
        <v>#REF!</v>
      </c>
      <c r="R1103" s="11" t="e">
        <f>Q1103-#REF!</f>
        <v>#REF!</v>
      </c>
      <c r="S1103" s="11" t="e">
        <f t="shared" si="89"/>
        <v>#REF!</v>
      </c>
      <c r="T1103" s="4">
        <f t="shared" si="93"/>
        <v>200</v>
      </c>
      <c r="U1103" s="21" t="e">
        <f t="shared" si="88"/>
        <v>#REF!</v>
      </c>
      <c r="V1103" s="13" t="s">
        <v>18</v>
      </c>
      <c r="W1103" s="20">
        <f>COUNT(L1103,M1103,N1103,F1103,J1103,I1103,H1103,G1103,#REF!,E1103,#REF!)</f>
        <v>0</v>
      </c>
      <c r="X1103" s="22" t="e">
        <f t="shared" si="86"/>
        <v>#DIV/0!</v>
      </c>
      <c r="Y1103" s="22" t="e">
        <f>X1103-#REF!</f>
        <v>#DIV/0!</v>
      </c>
    </row>
    <row r="1104" spans="1:25" s="20" customFormat="1" ht="30" x14ac:dyDescent="0.25">
      <c r="A1104" s="13"/>
      <c r="B1104" s="10" t="s">
        <v>683</v>
      </c>
      <c r="C1104" s="38" t="s">
        <v>12</v>
      </c>
      <c r="D1104" s="58" t="s">
        <v>1274</v>
      </c>
      <c r="E1104" s="12"/>
      <c r="F1104" s="50"/>
      <c r="G1104" s="11"/>
      <c r="H1104" s="4"/>
      <c r="I1104" s="4"/>
      <c r="J1104" s="11"/>
      <c r="K1104" s="4"/>
      <c r="L1104" s="4"/>
      <c r="M1104" s="4"/>
      <c r="N1104" s="4"/>
      <c r="O1104" s="4">
        <v>2900</v>
      </c>
      <c r="P1104" s="4">
        <v>3480</v>
      </c>
      <c r="Q1104" s="11" t="e">
        <f>MIN(P1104,O1104,J1104,I1104,H1104,G1104,F1104,E1104,#REF!,L1104)</f>
        <v>#REF!</v>
      </c>
      <c r="R1104" s="11" t="e">
        <f>Q1104-#REF!</f>
        <v>#REF!</v>
      </c>
      <c r="S1104" s="11" t="e">
        <f t="shared" si="89"/>
        <v>#REF!</v>
      </c>
      <c r="T1104" s="4">
        <f t="shared" si="93"/>
        <v>2900</v>
      </c>
      <c r="U1104" s="21" t="e">
        <f t="shared" si="88"/>
        <v>#REF!</v>
      </c>
      <c r="V1104" s="13" t="s">
        <v>18</v>
      </c>
      <c r="W1104" s="20">
        <f>COUNT(L1104,M1104,N1104,F1104,J1104,I1104,H1104,G1104,#REF!,E1104,#REF!)</f>
        <v>0</v>
      </c>
      <c r="X1104" s="22" t="e">
        <f t="shared" si="86"/>
        <v>#DIV/0!</v>
      </c>
      <c r="Y1104" s="22" t="e">
        <f>X1104-#REF!</f>
        <v>#DIV/0!</v>
      </c>
    </row>
    <row r="1105" spans="1:25" s="20" customFormat="1" ht="30" x14ac:dyDescent="0.25">
      <c r="A1105" s="13"/>
      <c r="B1105" s="10" t="s">
        <v>684</v>
      </c>
      <c r="C1105" s="38" t="s">
        <v>12</v>
      </c>
      <c r="D1105" s="58" t="s">
        <v>1274</v>
      </c>
      <c r="E1105" s="12"/>
      <c r="F1105" s="50"/>
      <c r="G1105" s="11"/>
      <c r="H1105" s="4"/>
      <c r="I1105" s="4"/>
      <c r="J1105" s="11"/>
      <c r="K1105" s="4"/>
      <c r="L1105" s="4"/>
      <c r="M1105" s="4"/>
      <c r="N1105" s="4"/>
      <c r="O1105" s="4">
        <v>950</v>
      </c>
      <c r="P1105" s="4">
        <v>1140</v>
      </c>
      <c r="Q1105" s="11" t="e">
        <f>MIN(P1105,O1105,J1105,I1105,H1105,G1105,F1105,E1105,#REF!,L1105)</f>
        <v>#REF!</v>
      </c>
      <c r="R1105" s="11" t="e">
        <f>Q1105-#REF!</f>
        <v>#REF!</v>
      </c>
      <c r="S1105" s="11" t="e">
        <f t="shared" si="89"/>
        <v>#REF!</v>
      </c>
      <c r="T1105" s="4">
        <f t="shared" si="93"/>
        <v>950</v>
      </c>
      <c r="U1105" s="21" t="e">
        <f t="shared" si="88"/>
        <v>#REF!</v>
      </c>
      <c r="V1105" s="13" t="s">
        <v>18</v>
      </c>
      <c r="W1105" s="20">
        <f>COUNT(L1105,M1105,N1105,F1105,J1105,I1105,H1105,G1105,#REF!,E1105,#REF!)</f>
        <v>0</v>
      </c>
      <c r="X1105" s="22" t="e">
        <f t="shared" ref="X1105:X1168" si="94">AVERAGE(N1105,M1105,L1105,K1105,J1105,I1105,H1105,G1105,F1105)</f>
        <v>#DIV/0!</v>
      </c>
      <c r="Y1105" s="22" t="e">
        <f>X1105-#REF!</f>
        <v>#DIV/0!</v>
      </c>
    </row>
    <row r="1106" spans="1:25" s="20" customFormat="1" ht="30" x14ac:dyDescent="0.25">
      <c r="A1106" s="13"/>
      <c r="B1106" s="10" t="s">
        <v>685</v>
      </c>
      <c r="C1106" s="38" t="s">
        <v>4</v>
      </c>
      <c r="D1106" s="58" t="s">
        <v>1274</v>
      </c>
      <c r="E1106" s="12"/>
      <c r="F1106" s="50"/>
      <c r="G1106" s="11"/>
      <c r="H1106" s="4"/>
      <c r="I1106" s="4"/>
      <c r="J1106" s="11"/>
      <c r="K1106" s="4"/>
      <c r="L1106" s="4"/>
      <c r="M1106" s="4"/>
      <c r="N1106" s="4"/>
      <c r="O1106" s="4">
        <v>235</v>
      </c>
      <c r="P1106" s="4">
        <v>282</v>
      </c>
      <c r="Q1106" s="11" t="e">
        <f>MIN(P1106,O1106,J1106,I1106,H1106,G1106,F1106,E1106,#REF!,L1106)</f>
        <v>#REF!</v>
      </c>
      <c r="R1106" s="11" t="e">
        <f>Q1106-#REF!</f>
        <v>#REF!</v>
      </c>
      <c r="S1106" s="11" t="e">
        <f t="shared" si="89"/>
        <v>#REF!</v>
      </c>
      <c r="T1106" s="4">
        <f t="shared" si="93"/>
        <v>235</v>
      </c>
      <c r="U1106" s="21" t="e">
        <f t="shared" si="88"/>
        <v>#REF!</v>
      </c>
      <c r="V1106" s="13" t="s">
        <v>18</v>
      </c>
      <c r="W1106" s="20">
        <f>COUNT(L1106,M1106,N1106,F1106,J1106,I1106,H1106,G1106,#REF!,E1106,#REF!)</f>
        <v>0</v>
      </c>
      <c r="X1106" s="22" t="e">
        <f t="shared" si="94"/>
        <v>#DIV/0!</v>
      </c>
      <c r="Y1106" s="22" t="e">
        <f>X1106-#REF!</f>
        <v>#DIV/0!</v>
      </c>
    </row>
    <row r="1107" spans="1:25" s="20" customFormat="1" ht="30" x14ac:dyDescent="0.25">
      <c r="A1107" s="13"/>
      <c r="B1107" s="10" t="s">
        <v>686</v>
      </c>
      <c r="C1107" s="38" t="s">
        <v>4</v>
      </c>
      <c r="D1107" s="58" t="s">
        <v>1274</v>
      </c>
      <c r="E1107" s="12"/>
      <c r="F1107" s="50"/>
      <c r="G1107" s="11"/>
      <c r="H1107" s="4"/>
      <c r="I1107" s="4"/>
      <c r="J1107" s="11"/>
      <c r="K1107" s="4"/>
      <c r="L1107" s="4"/>
      <c r="M1107" s="4"/>
      <c r="N1107" s="4"/>
      <c r="O1107" s="4">
        <v>650</v>
      </c>
      <c r="P1107" s="4">
        <v>780</v>
      </c>
      <c r="Q1107" s="11" t="e">
        <f>MIN(P1107,O1107,J1107,I1107,H1107,G1107,F1107,E1107,#REF!,L1107)</f>
        <v>#REF!</v>
      </c>
      <c r="R1107" s="11" t="e">
        <f>Q1107-#REF!</f>
        <v>#REF!</v>
      </c>
      <c r="S1107" s="11" t="e">
        <f t="shared" si="89"/>
        <v>#REF!</v>
      </c>
      <c r="T1107" s="4">
        <f t="shared" si="93"/>
        <v>650</v>
      </c>
      <c r="U1107" s="21" t="e">
        <f t="shared" si="88"/>
        <v>#REF!</v>
      </c>
      <c r="V1107" s="13" t="s">
        <v>18</v>
      </c>
      <c r="W1107" s="20">
        <f>COUNT(L1107,M1107,N1107,F1107,J1107,I1107,H1107,G1107,#REF!,E1107,#REF!)</f>
        <v>0</v>
      </c>
      <c r="X1107" s="22" t="e">
        <f t="shared" si="94"/>
        <v>#DIV/0!</v>
      </c>
      <c r="Y1107" s="22" t="e">
        <f>X1107-#REF!</f>
        <v>#DIV/0!</v>
      </c>
    </row>
    <row r="1108" spans="1:25" s="20" customFormat="1" ht="30" x14ac:dyDescent="0.25">
      <c r="A1108" s="13"/>
      <c r="B1108" s="10" t="s">
        <v>687</v>
      </c>
      <c r="C1108" s="38" t="s">
        <v>4</v>
      </c>
      <c r="D1108" s="58" t="s">
        <v>1274</v>
      </c>
      <c r="E1108" s="12"/>
      <c r="F1108" s="50"/>
      <c r="G1108" s="11"/>
      <c r="H1108" s="4"/>
      <c r="I1108" s="4"/>
      <c r="J1108" s="11"/>
      <c r="K1108" s="4"/>
      <c r="L1108" s="4"/>
      <c r="M1108" s="4"/>
      <c r="N1108" s="4"/>
      <c r="O1108" s="4">
        <v>325</v>
      </c>
      <c r="P1108" s="4">
        <v>378</v>
      </c>
      <c r="Q1108" s="11" t="e">
        <f>MIN(P1108,O1108,J1108,I1108,H1108,G1108,F1108,E1108,#REF!,L1108)</f>
        <v>#REF!</v>
      </c>
      <c r="R1108" s="11" t="e">
        <f>Q1108-#REF!</f>
        <v>#REF!</v>
      </c>
      <c r="S1108" s="11" t="e">
        <f t="shared" si="89"/>
        <v>#REF!</v>
      </c>
      <c r="T1108" s="4">
        <f t="shared" si="93"/>
        <v>325</v>
      </c>
      <c r="U1108" s="21" t="e">
        <f t="shared" si="88"/>
        <v>#REF!</v>
      </c>
      <c r="V1108" s="13" t="s">
        <v>18</v>
      </c>
      <c r="W1108" s="20">
        <f>COUNT(L1108,M1108,N1108,F1108,J1108,I1108,H1108,G1108,#REF!,E1108,#REF!)</f>
        <v>0</v>
      </c>
      <c r="X1108" s="22" t="e">
        <f t="shared" si="94"/>
        <v>#DIV/0!</v>
      </c>
      <c r="Y1108" s="22" t="e">
        <f>X1108-#REF!</f>
        <v>#DIV/0!</v>
      </c>
    </row>
    <row r="1109" spans="1:25" s="20" customFormat="1" ht="30" x14ac:dyDescent="0.25">
      <c r="A1109" s="13"/>
      <c r="B1109" s="10" t="s">
        <v>688</v>
      </c>
      <c r="C1109" s="38" t="s">
        <v>4</v>
      </c>
      <c r="D1109" s="58" t="s">
        <v>1274</v>
      </c>
      <c r="E1109" s="12"/>
      <c r="F1109" s="50"/>
      <c r="G1109" s="11"/>
      <c r="H1109" s="4"/>
      <c r="I1109" s="4"/>
      <c r="J1109" s="11"/>
      <c r="K1109" s="4"/>
      <c r="L1109" s="4"/>
      <c r="M1109" s="4"/>
      <c r="N1109" s="4"/>
      <c r="O1109" s="4">
        <v>350</v>
      </c>
      <c r="P1109" s="4">
        <v>420</v>
      </c>
      <c r="Q1109" s="11" t="e">
        <f>MIN(P1109,O1109,J1109,I1109,H1109,G1109,F1109,E1109,#REF!,L1109)</f>
        <v>#REF!</v>
      </c>
      <c r="R1109" s="11" t="e">
        <f>Q1109-#REF!</f>
        <v>#REF!</v>
      </c>
      <c r="S1109" s="11" t="e">
        <f t="shared" si="89"/>
        <v>#REF!</v>
      </c>
      <c r="T1109" s="4">
        <f t="shared" si="93"/>
        <v>350</v>
      </c>
      <c r="U1109" s="21" t="e">
        <f t="shared" si="88"/>
        <v>#REF!</v>
      </c>
      <c r="V1109" s="13" t="s">
        <v>18</v>
      </c>
      <c r="W1109" s="20">
        <f>COUNT(L1109,M1109,N1109,F1109,J1109,I1109,H1109,G1109,#REF!,E1109,#REF!)</f>
        <v>0</v>
      </c>
      <c r="X1109" s="22" t="e">
        <f t="shared" si="94"/>
        <v>#DIV/0!</v>
      </c>
      <c r="Y1109" s="22" t="e">
        <f>X1109-#REF!</f>
        <v>#DIV/0!</v>
      </c>
    </row>
    <row r="1110" spans="1:25" s="20" customFormat="1" ht="30" x14ac:dyDescent="0.25">
      <c r="A1110" s="13"/>
      <c r="B1110" s="10" t="s">
        <v>689</v>
      </c>
      <c r="C1110" s="38" t="s">
        <v>4</v>
      </c>
      <c r="D1110" s="58" t="s">
        <v>1274</v>
      </c>
      <c r="E1110" s="12"/>
      <c r="F1110" s="50"/>
      <c r="G1110" s="11"/>
      <c r="H1110" s="4"/>
      <c r="I1110" s="4"/>
      <c r="J1110" s="11"/>
      <c r="K1110" s="4"/>
      <c r="L1110" s="4"/>
      <c r="M1110" s="4"/>
      <c r="N1110" s="4"/>
      <c r="O1110" s="4">
        <v>3250</v>
      </c>
      <c r="P1110" s="4">
        <v>3900</v>
      </c>
      <c r="Q1110" s="11" t="e">
        <f>MIN(P1110,O1110,J1110,I1110,H1110,G1110,F1110,E1110,#REF!,L1110)</f>
        <v>#REF!</v>
      </c>
      <c r="R1110" s="11" t="e">
        <f>Q1110-#REF!</f>
        <v>#REF!</v>
      </c>
      <c r="S1110" s="11" t="e">
        <f t="shared" si="89"/>
        <v>#REF!</v>
      </c>
      <c r="T1110" s="4">
        <f t="shared" si="93"/>
        <v>3250</v>
      </c>
      <c r="U1110" s="21" t="e">
        <f t="shared" si="88"/>
        <v>#REF!</v>
      </c>
      <c r="V1110" s="13" t="s">
        <v>18</v>
      </c>
      <c r="W1110" s="20">
        <f>COUNT(L1110,M1110,N1110,F1110,J1110,I1110,H1110,G1110,#REF!,E1110,#REF!)</f>
        <v>0</v>
      </c>
      <c r="X1110" s="22" t="e">
        <f t="shared" si="94"/>
        <v>#DIV/0!</v>
      </c>
      <c r="Y1110" s="22" t="e">
        <f>X1110-#REF!</f>
        <v>#DIV/0!</v>
      </c>
    </row>
    <row r="1111" spans="1:25" s="20" customFormat="1" ht="30" x14ac:dyDescent="0.25">
      <c r="A1111" s="13"/>
      <c r="B1111" s="10" t="s">
        <v>690</v>
      </c>
      <c r="C1111" s="38" t="s">
        <v>4</v>
      </c>
      <c r="D1111" s="58" t="s">
        <v>1274</v>
      </c>
      <c r="E1111" s="12"/>
      <c r="F1111" s="50"/>
      <c r="G1111" s="11"/>
      <c r="H1111" s="4"/>
      <c r="I1111" s="4"/>
      <c r="J1111" s="11"/>
      <c r="K1111" s="4"/>
      <c r="L1111" s="4"/>
      <c r="M1111" s="4"/>
      <c r="N1111" s="4"/>
      <c r="O1111" s="4">
        <v>1500</v>
      </c>
      <c r="P1111" s="4">
        <v>1800</v>
      </c>
      <c r="Q1111" s="11" t="e">
        <f>MIN(P1111,O1111,J1111,I1111,H1111,G1111,F1111,E1111,#REF!,L1111)</f>
        <v>#REF!</v>
      </c>
      <c r="R1111" s="11" t="e">
        <f>Q1111-#REF!</f>
        <v>#REF!</v>
      </c>
      <c r="S1111" s="11" t="e">
        <f t="shared" si="89"/>
        <v>#REF!</v>
      </c>
      <c r="T1111" s="4">
        <f t="shared" si="93"/>
        <v>1500</v>
      </c>
      <c r="U1111" s="21" t="e">
        <f t="shared" si="88"/>
        <v>#REF!</v>
      </c>
      <c r="V1111" s="13" t="s">
        <v>18</v>
      </c>
      <c r="W1111" s="20">
        <f>COUNT(L1111,M1111,N1111,F1111,J1111,I1111,H1111,G1111,#REF!,E1111,#REF!)</f>
        <v>0</v>
      </c>
      <c r="X1111" s="22" t="e">
        <f t="shared" si="94"/>
        <v>#DIV/0!</v>
      </c>
      <c r="Y1111" s="22" t="e">
        <f>X1111-#REF!</f>
        <v>#DIV/0!</v>
      </c>
    </row>
    <row r="1112" spans="1:25" s="20" customFormat="1" ht="30" x14ac:dyDescent="0.25">
      <c r="A1112" s="13"/>
      <c r="B1112" s="10" t="s">
        <v>691</v>
      </c>
      <c r="C1112" s="38" t="s">
        <v>4</v>
      </c>
      <c r="D1112" s="58" t="s">
        <v>1274</v>
      </c>
      <c r="E1112" s="12"/>
      <c r="F1112" s="50"/>
      <c r="G1112" s="11"/>
      <c r="H1112" s="4"/>
      <c r="I1112" s="4"/>
      <c r="J1112" s="11"/>
      <c r="K1112" s="4"/>
      <c r="L1112" s="4"/>
      <c r="M1112" s="4"/>
      <c r="N1112" s="4"/>
      <c r="O1112" s="4">
        <v>200</v>
      </c>
      <c r="P1112" s="4">
        <v>240</v>
      </c>
      <c r="Q1112" s="11" t="e">
        <f>MIN(P1112,O1112,J1112,I1112,H1112,G1112,F1112,E1112,#REF!,L1112)</f>
        <v>#REF!</v>
      </c>
      <c r="R1112" s="11" t="e">
        <f>Q1112-#REF!</f>
        <v>#REF!</v>
      </c>
      <c r="S1112" s="11" t="e">
        <f t="shared" si="89"/>
        <v>#REF!</v>
      </c>
      <c r="T1112" s="4">
        <f t="shared" si="93"/>
        <v>200</v>
      </c>
      <c r="U1112" s="21" t="e">
        <f t="shared" si="88"/>
        <v>#REF!</v>
      </c>
      <c r="V1112" s="13" t="s">
        <v>18</v>
      </c>
      <c r="W1112" s="20">
        <f>COUNT(L1112,M1112,N1112,F1112,J1112,I1112,H1112,G1112,#REF!,E1112,#REF!)</f>
        <v>0</v>
      </c>
      <c r="X1112" s="22" t="e">
        <f t="shared" si="94"/>
        <v>#DIV/0!</v>
      </c>
      <c r="Y1112" s="22" t="e">
        <f>X1112-#REF!</f>
        <v>#DIV/0!</v>
      </c>
    </row>
    <row r="1113" spans="1:25" s="20" customFormat="1" ht="30" x14ac:dyDescent="0.25">
      <c r="A1113" s="13"/>
      <c r="B1113" s="10" t="s">
        <v>692</v>
      </c>
      <c r="C1113" s="38" t="s">
        <v>12</v>
      </c>
      <c r="D1113" s="58" t="s">
        <v>1274</v>
      </c>
      <c r="E1113" s="12"/>
      <c r="F1113" s="50"/>
      <c r="G1113" s="11"/>
      <c r="H1113" s="4"/>
      <c r="I1113" s="4"/>
      <c r="J1113" s="11"/>
      <c r="K1113" s="4"/>
      <c r="L1113" s="4"/>
      <c r="M1113" s="4"/>
      <c r="N1113" s="4"/>
      <c r="O1113" s="4">
        <v>2500</v>
      </c>
      <c r="P1113" s="4">
        <v>3000</v>
      </c>
      <c r="Q1113" s="11" t="e">
        <f>MIN(P1113,O1113,J1113,I1113,H1113,G1113,F1113,E1113,#REF!,L1113)</f>
        <v>#REF!</v>
      </c>
      <c r="R1113" s="11" t="e">
        <f>Q1113-#REF!</f>
        <v>#REF!</v>
      </c>
      <c r="S1113" s="11" t="e">
        <f t="shared" si="89"/>
        <v>#REF!</v>
      </c>
      <c r="T1113" s="4">
        <f t="shared" si="93"/>
        <v>2500</v>
      </c>
      <c r="U1113" s="21" t="e">
        <f t="shared" si="88"/>
        <v>#REF!</v>
      </c>
      <c r="V1113" s="13" t="s">
        <v>18</v>
      </c>
      <c r="W1113" s="20">
        <f>COUNT(L1113,M1113,N1113,F1113,J1113,I1113,H1113,G1113,#REF!,E1113,#REF!)</f>
        <v>0</v>
      </c>
      <c r="X1113" s="22" t="e">
        <f t="shared" si="94"/>
        <v>#DIV/0!</v>
      </c>
      <c r="Y1113" s="22" t="e">
        <f>X1113-#REF!</f>
        <v>#DIV/0!</v>
      </c>
    </row>
    <row r="1114" spans="1:25" s="20" customFormat="1" ht="30" x14ac:dyDescent="0.25">
      <c r="A1114" s="13"/>
      <c r="B1114" s="10" t="s">
        <v>693</v>
      </c>
      <c r="C1114" s="38" t="s">
        <v>12</v>
      </c>
      <c r="D1114" s="58" t="s">
        <v>1274</v>
      </c>
      <c r="E1114" s="12"/>
      <c r="F1114" s="50"/>
      <c r="G1114" s="11"/>
      <c r="H1114" s="4"/>
      <c r="I1114" s="4"/>
      <c r="J1114" s="11"/>
      <c r="K1114" s="4"/>
      <c r="L1114" s="4"/>
      <c r="M1114" s="4"/>
      <c r="N1114" s="4"/>
      <c r="O1114" s="4">
        <v>850</v>
      </c>
      <c r="P1114" s="4">
        <v>1020</v>
      </c>
      <c r="Q1114" s="11" t="e">
        <f>MIN(P1114,O1114,J1114,I1114,H1114,G1114,F1114,E1114,#REF!,L1114)</f>
        <v>#REF!</v>
      </c>
      <c r="R1114" s="11" t="e">
        <f>Q1114-#REF!</f>
        <v>#REF!</v>
      </c>
      <c r="S1114" s="11" t="e">
        <f t="shared" si="89"/>
        <v>#REF!</v>
      </c>
      <c r="T1114" s="4">
        <f t="shared" si="93"/>
        <v>850</v>
      </c>
      <c r="U1114" s="21" t="e">
        <f t="shared" si="88"/>
        <v>#REF!</v>
      </c>
      <c r="V1114" s="13" t="s">
        <v>18</v>
      </c>
      <c r="W1114" s="20">
        <f>COUNT(L1114,M1114,N1114,F1114,J1114,I1114,H1114,G1114,#REF!,E1114,#REF!)</f>
        <v>0</v>
      </c>
      <c r="X1114" s="22" t="e">
        <f t="shared" si="94"/>
        <v>#DIV/0!</v>
      </c>
      <c r="Y1114" s="22" t="e">
        <f>X1114-#REF!</f>
        <v>#DIV/0!</v>
      </c>
    </row>
    <row r="1115" spans="1:25" s="20" customFormat="1" ht="30" x14ac:dyDescent="0.25">
      <c r="A1115" s="13"/>
      <c r="B1115" s="10" t="s">
        <v>694</v>
      </c>
      <c r="C1115" s="38" t="s">
        <v>4</v>
      </c>
      <c r="D1115" s="58" t="s">
        <v>1274</v>
      </c>
      <c r="E1115" s="12"/>
      <c r="F1115" s="50"/>
      <c r="G1115" s="11"/>
      <c r="H1115" s="4"/>
      <c r="I1115" s="4"/>
      <c r="J1115" s="11"/>
      <c r="K1115" s="4"/>
      <c r="L1115" s="4"/>
      <c r="M1115" s="4"/>
      <c r="N1115" s="4"/>
      <c r="O1115" s="4">
        <v>200</v>
      </c>
      <c r="P1115" s="4">
        <v>240</v>
      </c>
      <c r="Q1115" s="11" t="e">
        <f>MIN(P1115,O1115,J1115,I1115,H1115,G1115,F1115,E1115,#REF!,L1115)</f>
        <v>#REF!</v>
      </c>
      <c r="R1115" s="11" t="e">
        <f>Q1115-#REF!</f>
        <v>#REF!</v>
      </c>
      <c r="S1115" s="11" t="e">
        <f t="shared" si="89"/>
        <v>#REF!</v>
      </c>
      <c r="T1115" s="4">
        <f t="shared" si="93"/>
        <v>200</v>
      </c>
      <c r="U1115" s="21" t="e">
        <f t="shared" si="88"/>
        <v>#REF!</v>
      </c>
      <c r="V1115" s="13" t="s">
        <v>18</v>
      </c>
      <c r="W1115" s="20">
        <f>COUNT(L1115,M1115,N1115,F1115,J1115,I1115,H1115,G1115,#REF!,E1115,#REF!)</f>
        <v>0</v>
      </c>
      <c r="X1115" s="22" t="e">
        <f t="shared" si="94"/>
        <v>#DIV/0!</v>
      </c>
      <c r="Y1115" s="22" t="e">
        <f>X1115-#REF!</f>
        <v>#DIV/0!</v>
      </c>
    </row>
    <row r="1116" spans="1:25" s="20" customFormat="1" ht="30" x14ac:dyDescent="0.25">
      <c r="A1116" s="13"/>
      <c r="B1116" s="10" t="s">
        <v>695</v>
      </c>
      <c r="C1116" s="38" t="s">
        <v>4</v>
      </c>
      <c r="D1116" s="58" t="s">
        <v>1274</v>
      </c>
      <c r="E1116" s="12"/>
      <c r="F1116" s="50"/>
      <c r="G1116" s="11"/>
      <c r="H1116" s="4"/>
      <c r="I1116" s="4"/>
      <c r="J1116" s="11"/>
      <c r="K1116" s="4"/>
      <c r="L1116" s="4"/>
      <c r="M1116" s="4"/>
      <c r="N1116" s="4"/>
      <c r="O1116" s="4">
        <v>650</v>
      </c>
      <c r="P1116" s="4">
        <v>780</v>
      </c>
      <c r="Q1116" s="11" t="e">
        <f>MIN(P1116,O1116,J1116,I1116,H1116,G1116,F1116,E1116,#REF!,L1116)</f>
        <v>#REF!</v>
      </c>
      <c r="R1116" s="11" t="e">
        <f>Q1116-#REF!</f>
        <v>#REF!</v>
      </c>
      <c r="S1116" s="11" t="e">
        <f t="shared" si="89"/>
        <v>#REF!</v>
      </c>
      <c r="T1116" s="4">
        <f t="shared" si="93"/>
        <v>650</v>
      </c>
      <c r="U1116" s="21" t="e">
        <f t="shared" ref="U1116:U1179" si="95">(T1116-Q1116)/Q1116</f>
        <v>#REF!</v>
      </c>
      <c r="V1116" s="13" t="s">
        <v>18</v>
      </c>
      <c r="W1116" s="20">
        <f>COUNT(L1116,M1116,N1116,F1116,J1116,I1116,H1116,G1116,#REF!,E1116,#REF!)</f>
        <v>0</v>
      </c>
      <c r="X1116" s="22" t="e">
        <f t="shared" si="94"/>
        <v>#DIV/0!</v>
      </c>
      <c r="Y1116" s="22" t="e">
        <f>X1116-#REF!</f>
        <v>#DIV/0!</v>
      </c>
    </row>
    <row r="1117" spans="1:25" s="20" customFormat="1" ht="30" x14ac:dyDescent="0.25">
      <c r="A1117" s="13"/>
      <c r="B1117" s="10" t="s">
        <v>696</v>
      </c>
      <c r="C1117" s="38" t="s">
        <v>4</v>
      </c>
      <c r="D1117" s="58" t="s">
        <v>1274</v>
      </c>
      <c r="E1117" s="12"/>
      <c r="F1117" s="50"/>
      <c r="G1117" s="11"/>
      <c r="H1117" s="4"/>
      <c r="I1117" s="4"/>
      <c r="J1117" s="11"/>
      <c r="K1117" s="4"/>
      <c r="L1117" s="4"/>
      <c r="M1117" s="4"/>
      <c r="N1117" s="4"/>
      <c r="O1117" s="4">
        <v>315</v>
      </c>
      <c r="P1117" s="4">
        <v>378</v>
      </c>
      <c r="Q1117" s="11" t="e">
        <f>MIN(P1117,O1117,J1117,I1117,H1117,G1117,F1117,E1117,#REF!,L1117)</f>
        <v>#REF!</v>
      </c>
      <c r="R1117" s="11" t="e">
        <f>Q1117-#REF!</f>
        <v>#REF!</v>
      </c>
      <c r="S1117" s="11" t="e">
        <f t="shared" si="89"/>
        <v>#REF!</v>
      </c>
      <c r="T1117" s="4">
        <f t="shared" si="93"/>
        <v>315</v>
      </c>
      <c r="U1117" s="21" t="e">
        <f t="shared" si="95"/>
        <v>#REF!</v>
      </c>
      <c r="V1117" s="13" t="s">
        <v>18</v>
      </c>
      <c r="W1117" s="20">
        <f>COUNT(L1117,M1117,N1117,F1117,J1117,I1117,H1117,G1117,#REF!,E1117,#REF!)</f>
        <v>0</v>
      </c>
      <c r="X1117" s="22" t="e">
        <f t="shared" si="94"/>
        <v>#DIV/0!</v>
      </c>
      <c r="Y1117" s="22" t="e">
        <f>X1117-#REF!</f>
        <v>#DIV/0!</v>
      </c>
    </row>
    <row r="1118" spans="1:25" s="20" customFormat="1" ht="30" x14ac:dyDescent="0.25">
      <c r="A1118" s="13"/>
      <c r="B1118" s="10" t="s">
        <v>697</v>
      </c>
      <c r="C1118" s="38" t="s">
        <v>4</v>
      </c>
      <c r="D1118" s="58" t="s">
        <v>1274</v>
      </c>
      <c r="E1118" s="12"/>
      <c r="F1118" s="50"/>
      <c r="G1118" s="11"/>
      <c r="H1118" s="4"/>
      <c r="I1118" s="4"/>
      <c r="J1118" s="11"/>
      <c r="K1118" s="4"/>
      <c r="L1118" s="4"/>
      <c r="M1118" s="4"/>
      <c r="N1118" s="4"/>
      <c r="O1118" s="4">
        <v>350</v>
      </c>
      <c r="P1118" s="4">
        <v>420</v>
      </c>
      <c r="Q1118" s="11" t="e">
        <f>MIN(P1118,O1118,J1118,I1118,H1118,G1118,F1118,E1118,#REF!,L1118)</f>
        <v>#REF!</v>
      </c>
      <c r="R1118" s="11" t="e">
        <f>Q1118-#REF!</f>
        <v>#REF!</v>
      </c>
      <c r="S1118" s="11" t="e">
        <f t="shared" si="89"/>
        <v>#REF!</v>
      </c>
      <c r="T1118" s="4">
        <f t="shared" si="93"/>
        <v>350</v>
      </c>
      <c r="U1118" s="21" t="e">
        <f t="shared" si="95"/>
        <v>#REF!</v>
      </c>
      <c r="V1118" s="13" t="s">
        <v>18</v>
      </c>
      <c r="W1118" s="20">
        <f>COUNT(L1118,M1118,N1118,F1118,J1118,I1118,H1118,G1118,#REF!,E1118,#REF!)</f>
        <v>0</v>
      </c>
      <c r="X1118" s="22" t="e">
        <f t="shared" si="94"/>
        <v>#DIV/0!</v>
      </c>
      <c r="Y1118" s="22" t="e">
        <f>X1118-#REF!</f>
        <v>#DIV/0!</v>
      </c>
    </row>
    <row r="1119" spans="1:25" s="20" customFormat="1" ht="30" x14ac:dyDescent="0.25">
      <c r="A1119" s="13"/>
      <c r="B1119" s="10" t="s">
        <v>698</v>
      </c>
      <c r="C1119" s="38" t="s">
        <v>4</v>
      </c>
      <c r="D1119" s="58" t="s">
        <v>1274</v>
      </c>
      <c r="E1119" s="12"/>
      <c r="F1119" s="50"/>
      <c r="G1119" s="11"/>
      <c r="H1119" s="4"/>
      <c r="I1119" s="4"/>
      <c r="J1119" s="11"/>
      <c r="K1119" s="4"/>
      <c r="L1119" s="4"/>
      <c r="M1119" s="4"/>
      <c r="N1119" s="4"/>
      <c r="O1119" s="4">
        <v>3000</v>
      </c>
      <c r="P1119" s="4">
        <v>3600</v>
      </c>
      <c r="Q1119" s="11" t="e">
        <f>MIN(P1119,O1119,J1119,I1119,H1119,G1119,F1119,E1119,#REF!,L1119)</f>
        <v>#REF!</v>
      </c>
      <c r="R1119" s="11" t="e">
        <f>Q1119-#REF!</f>
        <v>#REF!</v>
      </c>
      <c r="S1119" s="11" t="e">
        <f t="shared" si="89"/>
        <v>#REF!</v>
      </c>
      <c r="T1119" s="4">
        <f t="shared" si="93"/>
        <v>3000</v>
      </c>
      <c r="U1119" s="21" t="e">
        <f t="shared" si="95"/>
        <v>#REF!</v>
      </c>
      <c r="V1119" s="13" t="s">
        <v>18</v>
      </c>
      <c r="W1119" s="20">
        <f>COUNT(L1119,M1119,N1119,F1119,J1119,I1119,H1119,G1119,#REF!,E1119,#REF!)</f>
        <v>0</v>
      </c>
      <c r="X1119" s="22" t="e">
        <f t="shared" si="94"/>
        <v>#DIV/0!</v>
      </c>
      <c r="Y1119" s="22" t="e">
        <f>X1119-#REF!</f>
        <v>#DIV/0!</v>
      </c>
    </row>
    <row r="1120" spans="1:25" s="20" customFormat="1" ht="30" x14ac:dyDescent="0.25">
      <c r="A1120" s="13"/>
      <c r="B1120" s="10" t="s">
        <v>699</v>
      </c>
      <c r="C1120" s="38" t="s">
        <v>4</v>
      </c>
      <c r="D1120" s="58" t="s">
        <v>1274</v>
      </c>
      <c r="E1120" s="12"/>
      <c r="F1120" s="50"/>
      <c r="G1120" s="11"/>
      <c r="H1120" s="4"/>
      <c r="I1120" s="4"/>
      <c r="J1120" s="11"/>
      <c r="K1120" s="4"/>
      <c r="L1120" s="4"/>
      <c r="M1120" s="4"/>
      <c r="N1120" s="4"/>
      <c r="O1120" s="4">
        <v>1500</v>
      </c>
      <c r="P1120" s="4">
        <v>1800</v>
      </c>
      <c r="Q1120" s="11" t="e">
        <f>MIN(P1120,O1120,J1120,I1120,H1120,G1120,F1120,E1120,#REF!,L1120)</f>
        <v>#REF!</v>
      </c>
      <c r="R1120" s="11" t="e">
        <f>Q1120-#REF!</f>
        <v>#REF!</v>
      </c>
      <c r="S1120" s="11" t="e">
        <f t="shared" si="89"/>
        <v>#REF!</v>
      </c>
      <c r="T1120" s="4">
        <f t="shared" si="93"/>
        <v>1500</v>
      </c>
      <c r="U1120" s="21" t="e">
        <f t="shared" si="95"/>
        <v>#REF!</v>
      </c>
      <c r="V1120" s="13" t="s">
        <v>18</v>
      </c>
      <c r="W1120" s="20">
        <f>COUNT(L1120,M1120,N1120,F1120,J1120,I1120,H1120,G1120,#REF!,E1120,#REF!)</f>
        <v>0</v>
      </c>
      <c r="X1120" s="22" t="e">
        <f t="shared" si="94"/>
        <v>#DIV/0!</v>
      </c>
      <c r="Y1120" s="22" t="e">
        <f>X1120-#REF!</f>
        <v>#DIV/0!</v>
      </c>
    </row>
    <row r="1121" spans="1:25" s="20" customFormat="1" ht="30" x14ac:dyDescent="0.25">
      <c r="A1121" s="13"/>
      <c r="B1121" s="10" t="s">
        <v>700</v>
      </c>
      <c r="C1121" s="38" t="s">
        <v>4</v>
      </c>
      <c r="D1121" s="58" t="s">
        <v>1274</v>
      </c>
      <c r="E1121" s="12"/>
      <c r="F1121" s="50"/>
      <c r="G1121" s="11"/>
      <c r="H1121" s="4"/>
      <c r="I1121" s="4"/>
      <c r="J1121" s="11"/>
      <c r="K1121" s="4"/>
      <c r="L1121" s="4"/>
      <c r="M1121" s="4"/>
      <c r="N1121" s="4"/>
      <c r="O1121" s="4">
        <v>200</v>
      </c>
      <c r="P1121" s="4">
        <v>240</v>
      </c>
      <c r="Q1121" s="11" t="e">
        <f>MIN(P1121,O1121,J1121,I1121,H1121,G1121,F1121,E1121,#REF!,L1121)</f>
        <v>#REF!</v>
      </c>
      <c r="R1121" s="11" t="e">
        <f>Q1121-#REF!</f>
        <v>#REF!</v>
      </c>
      <c r="S1121" s="11" t="e">
        <f t="shared" si="89"/>
        <v>#REF!</v>
      </c>
      <c r="T1121" s="4">
        <f t="shared" si="93"/>
        <v>200</v>
      </c>
      <c r="U1121" s="21" t="e">
        <f t="shared" si="95"/>
        <v>#REF!</v>
      </c>
      <c r="V1121" s="13" t="s">
        <v>18</v>
      </c>
      <c r="W1121" s="20">
        <f>COUNT(L1121,M1121,N1121,F1121,J1121,I1121,H1121,G1121,#REF!,E1121,#REF!)</f>
        <v>0</v>
      </c>
      <c r="X1121" s="22" t="e">
        <f t="shared" si="94"/>
        <v>#DIV/0!</v>
      </c>
      <c r="Y1121" s="22" t="e">
        <f>X1121-#REF!</f>
        <v>#DIV/0!</v>
      </c>
    </row>
    <row r="1122" spans="1:25" s="20" customFormat="1" ht="30" x14ac:dyDescent="0.25">
      <c r="A1122" s="13"/>
      <c r="B1122" s="10" t="s">
        <v>701</v>
      </c>
      <c r="C1122" s="38" t="s">
        <v>12</v>
      </c>
      <c r="D1122" s="58" t="s">
        <v>1274</v>
      </c>
      <c r="E1122" s="12"/>
      <c r="F1122" s="50"/>
      <c r="G1122" s="11"/>
      <c r="H1122" s="4"/>
      <c r="I1122" s="4"/>
      <c r="J1122" s="11"/>
      <c r="K1122" s="4"/>
      <c r="L1122" s="4"/>
      <c r="M1122" s="4"/>
      <c r="N1122" s="4"/>
      <c r="O1122" s="4">
        <v>890</v>
      </c>
      <c r="P1122" s="4">
        <v>1068</v>
      </c>
      <c r="Q1122" s="11" t="e">
        <f>MIN(P1122,O1122,J1122,I1122,H1122,G1122,F1122,E1122,#REF!,L1122)</f>
        <v>#REF!</v>
      </c>
      <c r="R1122" s="11" t="e">
        <f>Q1122-#REF!</f>
        <v>#REF!</v>
      </c>
      <c r="S1122" s="11" t="e">
        <f t="shared" si="89"/>
        <v>#REF!</v>
      </c>
      <c r="T1122" s="4">
        <f t="shared" si="93"/>
        <v>890</v>
      </c>
      <c r="U1122" s="21" t="e">
        <f t="shared" si="95"/>
        <v>#REF!</v>
      </c>
      <c r="V1122" s="13" t="s">
        <v>18</v>
      </c>
      <c r="W1122" s="20">
        <f>COUNT(L1122,M1122,N1122,F1122,J1122,I1122,H1122,G1122,#REF!,E1122,#REF!)</f>
        <v>0</v>
      </c>
      <c r="X1122" s="22" t="e">
        <f t="shared" si="94"/>
        <v>#DIV/0!</v>
      </c>
      <c r="Y1122" s="22" t="e">
        <f>X1122-#REF!</f>
        <v>#DIV/0!</v>
      </c>
    </row>
    <row r="1123" spans="1:25" s="20" customFormat="1" ht="30" x14ac:dyDescent="0.25">
      <c r="A1123" s="13"/>
      <c r="B1123" s="10" t="s">
        <v>702</v>
      </c>
      <c r="C1123" s="38" t="s">
        <v>12</v>
      </c>
      <c r="D1123" s="58" t="s">
        <v>1274</v>
      </c>
      <c r="E1123" s="12"/>
      <c r="F1123" s="50"/>
      <c r="G1123" s="11"/>
      <c r="H1123" s="4"/>
      <c r="I1123" s="4"/>
      <c r="J1123" s="11"/>
      <c r="K1123" s="4"/>
      <c r="L1123" s="4"/>
      <c r="M1123" s="4"/>
      <c r="N1123" s="4"/>
      <c r="O1123" s="4">
        <v>850</v>
      </c>
      <c r="P1123" s="4">
        <v>1020</v>
      </c>
      <c r="Q1123" s="11" t="e">
        <f>MIN(P1123,O1123,J1123,I1123,H1123,G1123,F1123,E1123,#REF!,L1123)</f>
        <v>#REF!</v>
      </c>
      <c r="R1123" s="11" t="e">
        <f>Q1123-#REF!</f>
        <v>#REF!</v>
      </c>
      <c r="S1123" s="11" t="e">
        <f t="shared" si="89"/>
        <v>#REF!</v>
      </c>
      <c r="T1123" s="4">
        <f t="shared" si="93"/>
        <v>850</v>
      </c>
      <c r="U1123" s="21" t="e">
        <f t="shared" si="95"/>
        <v>#REF!</v>
      </c>
      <c r="V1123" s="13" t="s">
        <v>18</v>
      </c>
      <c r="W1123" s="20">
        <f>COUNT(L1123,M1123,N1123,F1123,J1123,I1123,H1123,G1123,#REF!,E1123,#REF!)</f>
        <v>0</v>
      </c>
      <c r="X1123" s="22" t="e">
        <f t="shared" si="94"/>
        <v>#DIV/0!</v>
      </c>
      <c r="Y1123" s="22" t="e">
        <f>X1123-#REF!</f>
        <v>#DIV/0!</v>
      </c>
    </row>
    <row r="1124" spans="1:25" s="20" customFormat="1" ht="30" x14ac:dyDescent="0.25">
      <c r="A1124" s="13"/>
      <c r="B1124" s="10" t="s">
        <v>703</v>
      </c>
      <c r="C1124" s="38" t="s">
        <v>4</v>
      </c>
      <c r="D1124" s="58" t="s">
        <v>1274</v>
      </c>
      <c r="E1124" s="12"/>
      <c r="F1124" s="50"/>
      <c r="G1124" s="11"/>
      <c r="H1124" s="4"/>
      <c r="I1124" s="4"/>
      <c r="J1124" s="11"/>
      <c r="K1124" s="4"/>
      <c r="L1124" s="4"/>
      <c r="M1124" s="4"/>
      <c r="N1124" s="4"/>
      <c r="O1124" s="4">
        <v>120</v>
      </c>
      <c r="P1124" s="4">
        <v>144</v>
      </c>
      <c r="Q1124" s="11" t="e">
        <f>MIN(P1124,O1124,J1124,I1124,H1124,G1124,F1124,E1124,#REF!,L1124)</f>
        <v>#REF!</v>
      </c>
      <c r="R1124" s="11" t="e">
        <f>Q1124-#REF!</f>
        <v>#REF!</v>
      </c>
      <c r="S1124" s="11" t="e">
        <f t="shared" ref="S1124:S1187" si="96">R1124=Q1124</f>
        <v>#REF!</v>
      </c>
      <c r="T1124" s="4">
        <f t="shared" si="93"/>
        <v>120</v>
      </c>
      <c r="U1124" s="21" t="e">
        <f t="shared" si="95"/>
        <v>#REF!</v>
      </c>
      <c r="V1124" s="13" t="s">
        <v>18</v>
      </c>
      <c r="W1124" s="20">
        <f>COUNT(L1124,M1124,N1124,F1124,J1124,I1124,H1124,G1124,#REF!,E1124,#REF!)</f>
        <v>0</v>
      </c>
      <c r="X1124" s="22" t="e">
        <f t="shared" si="94"/>
        <v>#DIV/0!</v>
      </c>
      <c r="Y1124" s="22" t="e">
        <f>X1124-#REF!</f>
        <v>#DIV/0!</v>
      </c>
    </row>
    <row r="1125" spans="1:25" s="20" customFormat="1" ht="30" x14ac:dyDescent="0.25">
      <c r="A1125" s="13"/>
      <c r="B1125" s="10" t="s">
        <v>704</v>
      </c>
      <c r="C1125" s="38" t="s">
        <v>4</v>
      </c>
      <c r="D1125" s="58" t="s">
        <v>1274</v>
      </c>
      <c r="E1125" s="12"/>
      <c r="F1125" s="50"/>
      <c r="G1125" s="11"/>
      <c r="H1125" s="4"/>
      <c r="I1125" s="4"/>
      <c r="J1125" s="11"/>
      <c r="K1125" s="4"/>
      <c r="L1125" s="4"/>
      <c r="M1125" s="4"/>
      <c r="N1125" s="4"/>
      <c r="O1125" s="4">
        <v>650</v>
      </c>
      <c r="P1125" s="4">
        <v>780</v>
      </c>
      <c r="Q1125" s="11" t="e">
        <f>MIN(P1125,O1125,J1125,I1125,H1125,G1125,F1125,E1125,#REF!,L1125)</f>
        <v>#REF!</v>
      </c>
      <c r="R1125" s="11" t="e">
        <f>Q1125-#REF!</f>
        <v>#REF!</v>
      </c>
      <c r="S1125" s="11" t="e">
        <f t="shared" si="96"/>
        <v>#REF!</v>
      </c>
      <c r="T1125" s="4">
        <f t="shared" si="93"/>
        <v>650</v>
      </c>
      <c r="U1125" s="21" t="e">
        <f t="shared" si="95"/>
        <v>#REF!</v>
      </c>
      <c r="V1125" s="13" t="s">
        <v>18</v>
      </c>
      <c r="W1125" s="20">
        <f>COUNT(L1125,M1125,N1125,F1125,J1125,I1125,H1125,G1125,#REF!,E1125,#REF!)</f>
        <v>0</v>
      </c>
      <c r="X1125" s="22" t="e">
        <f t="shared" si="94"/>
        <v>#DIV/0!</v>
      </c>
      <c r="Y1125" s="22" t="e">
        <f>X1125-#REF!</f>
        <v>#DIV/0!</v>
      </c>
    </row>
    <row r="1126" spans="1:25" s="20" customFormat="1" ht="30" x14ac:dyDescent="0.25">
      <c r="A1126" s="13"/>
      <c r="B1126" s="10" t="s">
        <v>705</v>
      </c>
      <c r="C1126" s="38" t="s">
        <v>4</v>
      </c>
      <c r="D1126" s="58" t="s">
        <v>1274</v>
      </c>
      <c r="E1126" s="12"/>
      <c r="F1126" s="50"/>
      <c r="G1126" s="11"/>
      <c r="H1126" s="4"/>
      <c r="I1126" s="4"/>
      <c r="J1126" s="11"/>
      <c r="K1126" s="4"/>
      <c r="L1126" s="4"/>
      <c r="M1126" s="4"/>
      <c r="N1126" s="4"/>
      <c r="O1126" s="4">
        <v>290</v>
      </c>
      <c r="P1126" s="4">
        <v>348</v>
      </c>
      <c r="Q1126" s="11" t="e">
        <f>MIN(P1126,O1126,J1126,I1126,H1126,G1126,F1126,E1126,#REF!,L1126)</f>
        <v>#REF!</v>
      </c>
      <c r="R1126" s="11" t="e">
        <f>Q1126-#REF!</f>
        <v>#REF!</v>
      </c>
      <c r="S1126" s="11" t="e">
        <f t="shared" si="96"/>
        <v>#REF!</v>
      </c>
      <c r="T1126" s="4">
        <f t="shared" si="93"/>
        <v>290</v>
      </c>
      <c r="U1126" s="21" t="e">
        <f t="shared" si="95"/>
        <v>#REF!</v>
      </c>
      <c r="V1126" s="13" t="s">
        <v>18</v>
      </c>
      <c r="W1126" s="20">
        <f>COUNT(L1126,M1126,N1126,F1126,J1126,I1126,H1126,G1126,#REF!,E1126,#REF!)</f>
        <v>0</v>
      </c>
      <c r="X1126" s="22" t="e">
        <f t="shared" si="94"/>
        <v>#DIV/0!</v>
      </c>
      <c r="Y1126" s="22" t="e">
        <f>X1126-#REF!</f>
        <v>#DIV/0!</v>
      </c>
    </row>
    <row r="1127" spans="1:25" s="20" customFormat="1" ht="30" x14ac:dyDescent="0.25">
      <c r="A1127" s="13"/>
      <c r="B1127" s="10" t="s">
        <v>706</v>
      </c>
      <c r="C1127" s="38" t="s">
        <v>4</v>
      </c>
      <c r="D1127" s="58" t="s">
        <v>1274</v>
      </c>
      <c r="E1127" s="12"/>
      <c r="F1127" s="50"/>
      <c r="G1127" s="11"/>
      <c r="H1127" s="4"/>
      <c r="I1127" s="4"/>
      <c r="J1127" s="11"/>
      <c r="K1127" s="4"/>
      <c r="L1127" s="4"/>
      <c r="M1127" s="4"/>
      <c r="N1127" s="4"/>
      <c r="O1127" s="4">
        <v>310</v>
      </c>
      <c r="P1127" s="4">
        <v>372</v>
      </c>
      <c r="Q1127" s="11" t="e">
        <f>MIN(P1127,O1127,J1127,I1127,H1127,G1127,F1127,E1127,#REF!,L1127)</f>
        <v>#REF!</v>
      </c>
      <c r="R1127" s="11" t="e">
        <f>Q1127-#REF!</f>
        <v>#REF!</v>
      </c>
      <c r="S1127" s="11" t="e">
        <f t="shared" si="96"/>
        <v>#REF!</v>
      </c>
      <c r="T1127" s="4">
        <f t="shared" si="93"/>
        <v>310</v>
      </c>
      <c r="U1127" s="21" t="e">
        <f t="shared" si="95"/>
        <v>#REF!</v>
      </c>
      <c r="V1127" s="13" t="s">
        <v>18</v>
      </c>
      <c r="W1127" s="20">
        <f>COUNT(L1127,M1127,N1127,F1127,J1127,I1127,H1127,G1127,#REF!,E1127,#REF!)</f>
        <v>0</v>
      </c>
      <c r="X1127" s="22" t="e">
        <f t="shared" si="94"/>
        <v>#DIV/0!</v>
      </c>
      <c r="Y1127" s="22" t="e">
        <f>X1127-#REF!</f>
        <v>#DIV/0!</v>
      </c>
    </row>
    <row r="1128" spans="1:25" s="20" customFormat="1" ht="30" x14ac:dyDescent="0.25">
      <c r="A1128" s="13"/>
      <c r="B1128" s="10" t="s">
        <v>707</v>
      </c>
      <c r="C1128" s="38" t="s">
        <v>4</v>
      </c>
      <c r="D1128" s="58" t="s">
        <v>1274</v>
      </c>
      <c r="E1128" s="12"/>
      <c r="F1128" s="50"/>
      <c r="G1128" s="11"/>
      <c r="H1128" s="4"/>
      <c r="I1128" s="4"/>
      <c r="J1128" s="11"/>
      <c r="K1128" s="4"/>
      <c r="L1128" s="4"/>
      <c r="M1128" s="4"/>
      <c r="N1128" s="4"/>
      <c r="O1128" s="4">
        <v>1200</v>
      </c>
      <c r="P1128" s="4">
        <v>1440</v>
      </c>
      <c r="Q1128" s="11" t="e">
        <f>MIN(P1128,O1128,J1128,I1128,H1128,G1128,F1128,E1128,#REF!,L1128)</f>
        <v>#REF!</v>
      </c>
      <c r="R1128" s="11" t="e">
        <f>Q1128-#REF!</f>
        <v>#REF!</v>
      </c>
      <c r="S1128" s="11" t="e">
        <f t="shared" si="96"/>
        <v>#REF!</v>
      </c>
      <c r="T1128" s="4">
        <f t="shared" si="93"/>
        <v>1200</v>
      </c>
      <c r="U1128" s="21" t="e">
        <f t="shared" si="95"/>
        <v>#REF!</v>
      </c>
      <c r="V1128" s="13" t="s">
        <v>18</v>
      </c>
      <c r="W1128" s="20">
        <f>COUNT(L1128,M1128,N1128,F1128,J1128,I1128,H1128,G1128,#REF!,E1128,#REF!)</f>
        <v>0</v>
      </c>
      <c r="X1128" s="22" t="e">
        <f t="shared" si="94"/>
        <v>#DIV/0!</v>
      </c>
      <c r="Y1128" s="22" t="e">
        <f>X1128-#REF!</f>
        <v>#DIV/0!</v>
      </c>
    </row>
    <row r="1129" spans="1:25" s="20" customFormat="1" ht="30" x14ac:dyDescent="0.25">
      <c r="A1129" s="13"/>
      <c r="B1129" s="10" t="s">
        <v>708</v>
      </c>
      <c r="C1129" s="38" t="s">
        <v>4</v>
      </c>
      <c r="D1129" s="58" t="s">
        <v>1274</v>
      </c>
      <c r="E1129" s="12"/>
      <c r="F1129" s="50"/>
      <c r="G1129" s="11"/>
      <c r="H1129" s="4"/>
      <c r="I1129" s="4"/>
      <c r="J1129" s="11"/>
      <c r="K1129" s="4"/>
      <c r="L1129" s="4"/>
      <c r="M1129" s="4"/>
      <c r="N1129" s="4"/>
      <c r="O1129" s="4">
        <v>1500</v>
      </c>
      <c r="P1129" s="4">
        <v>1800</v>
      </c>
      <c r="Q1129" s="11" t="e">
        <f>MIN(P1129,O1129,J1129,I1129,H1129,G1129,F1129,E1129,#REF!,L1129)</f>
        <v>#REF!</v>
      </c>
      <c r="R1129" s="11" t="e">
        <f>Q1129-#REF!</f>
        <v>#REF!</v>
      </c>
      <c r="S1129" s="11" t="e">
        <f t="shared" si="96"/>
        <v>#REF!</v>
      </c>
      <c r="T1129" s="4">
        <f t="shared" si="93"/>
        <v>1500</v>
      </c>
      <c r="U1129" s="21" t="e">
        <f t="shared" si="95"/>
        <v>#REF!</v>
      </c>
      <c r="V1129" s="13" t="s">
        <v>18</v>
      </c>
      <c r="W1129" s="20">
        <f>COUNT(L1129,M1129,N1129,F1129,J1129,I1129,H1129,G1129,#REF!,E1129,#REF!)</f>
        <v>0</v>
      </c>
      <c r="X1129" s="22" t="e">
        <f t="shared" si="94"/>
        <v>#DIV/0!</v>
      </c>
      <c r="Y1129" s="22" t="e">
        <f>X1129-#REF!</f>
        <v>#DIV/0!</v>
      </c>
    </row>
    <row r="1130" spans="1:25" s="20" customFormat="1" ht="30" x14ac:dyDescent="0.25">
      <c r="A1130" s="13"/>
      <c r="B1130" s="10" t="s">
        <v>709</v>
      </c>
      <c r="C1130" s="38" t="s">
        <v>4</v>
      </c>
      <c r="D1130" s="58" t="s">
        <v>1274</v>
      </c>
      <c r="E1130" s="12"/>
      <c r="F1130" s="50"/>
      <c r="G1130" s="11"/>
      <c r="H1130" s="4"/>
      <c r="I1130" s="4"/>
      <c r="J1130" s="11"/>
      <c r="K1130" s="4"/>
      <c r="L1130" s="4"/>
      <c r="M1130" s="4"/>
      <c r="N1130" s="4"/>
      <c r="O1130" s="4">
        <v>200</v>
      </c>
      <c r="P1130" s="4">
        <v>240</v>
      </c>
      <c r="Q1130" s="11" t="e">
        <f>MIN(P1130,O1130,J1130,I1130,H1130,G1130,F1130,E1130,#REF!,L1130)</f>
        <v>#REF!</v>
      </c>
      <c r="R1130" s="11" t="e">
        <f>Q1130-#REF!</f>
        <v>#REF!</v>
      </c>
      <c r="S1130" s="11" t="e">
        <f t="shared" si="96"/>
        <v>#REF!</v>
      </c>
      <c r="T1130" s="4">
        <f t="shared" si="93"/>
        <v>200</v>
      </c>
      <c r="U1130" s="21" t="e">
        <f t="shared" si="95"/>
        <v>#REF!</v>
      </c>
      <c r="V1130" s="13" t="s">
        <v>18</v>
      </c>
      <c r="W1130" s="20">
        <f>COUNT(L1130,M1130,N1130,F1130,J1130,I1130,H1130,G1130,#REF!,E1130,#REF!)</f>
        <v>0</v>
      </c>
      <c r="X1130" s="22" t="e">
        <f t="shared" si="94"/>
        <v>#DIV/0!</v>
      </c>
      <c r="Y1130" s="22" t="e">
        <f>X1130-#REF!</f>
        <v>#DIV/0!</v>
      </c>
    </row>
    <row r="1131" spans="1:25" s="20" customFormat="1" ht="30" x14ac:dyDescent="0.25">
      <c r="A1131" s="13"/>
      <c r="B1131" s="10" t="s">
        <v>710</v>
      </c>
      <c r="C1131" s="38" t="s">
        <v>12</v>
      </c>
      <c r="D1131" s="58" t="s">
        <v>1274</v>
      </c>
      <c r="E1131" s="12"/>
      <c r="F1131" s="50"/>
      <c r="G1131" s="11"/>
      <c r="H1131" s="4"/>
      <c r="I1131" s="4"/>
      <c r="J1131" s="11"/>
      <c r="K1131" s="4"/>
      <c r="L1131" s="4"/>
      <c r="M1131" s="4"/>
      <c r="N1131" s="4"/>
      <c r="O1131" s="4">
        <v>750</v>
      </c>
      <c r="P1131" s="4">
        <v>900</v>
      </c>
      <c r="Q1131" s="11" t="e">
        <f>MIN(P1131,O1131,J1131,I1131,H1131,G1131,F1131,E1131,#REF!,L1131)</f>
        <v>#REF!</v>
      </c>
      <c r="R1131" s="11" t="e">
        <f>Q1131-#REF!</f>
        <v>#REF!</v>
      </c>
      <c r="S1131" s="11" t="e">
        <f t="shared" si="96"/>
        <v>#REF!</v>
      </c>
      <c r="T1131" s="4">
        <f t="shared" si="93"/>
        <v>750</v>
      </c>
      <c r="U1131" s="21" t="e">
        <f t="shared" si="95"/>
        <v>#REF!</v>
      </c>
      <c r="V1131" s="13" t="s">
        <v>18</v>
      </c>
      <c r="W1131" s="20">
        <f>COUNT(L1131,M1131,N1131,F1131,J1131,I1131,H1131,G1131,#REF!,E1131,#REF!)</f>
        <v>0</v>
      </c>
      <c r="X1131" s="22" t="e">
        <f t="shared" si="94"/>
        <v>#DIV/0!</v>
      </c>
      <c r="Y1131" s="22" t="e">
        <f>X1131-#REF!</f>
        <v>#DIV/0!</v>
      </c>
    </row>
    <row r="1132" spans="1:25" s="20" customFormat="1" ht="30" x14ac:dyDescent="0.25">
      <c r="A1132" s="13"/>
      <c r="B1132" s="10" t="s">
        <v>711</v>
      </c>
      <c r="C1132" s="38" t="s">
        <v>12</v>
      </c>
      <c r="D1132" s="58" t="s">
        <v>1274</v>
      </c>
      <c r="E1132" s="12"/>
      <c r="F1132" s="50"/>
      <c r="G1132" s="11"/>
      <c r="H1132" s="4"/>
      <c r="I1132" s="4"/>
      <c r="J1132" s="11"/>
      <c r="K1132" s="4"/>
      <c r="L1132" s="4"/>
      <c r="M1132" s="4"/>
      <c r="N1132" s="4"/>
      <c r="O1132" s="4">
        <v>750</v>
      </c>
      <c r="P1132" s="4">
        <v>900</v>
      </c>
      <c r="Q1132" s="11" t="e">
        <f>MIN(P1132,O1132,J1132,I1132,H1132,G1132,F1132,E1132,#REF!,L1132)</f>
        <v>#REF!</v>
      </c>
      <c r="R1132" s="11" t="e">
        <f>Q1132-#REF!</f>
        <v>#REF!</v>
      </c>
      <c r="S1132" s="11" t="e">
        <f t="shared" si="96"/>
        <v>#REF!</v>
      </c>
      <c r="T1132" s="4">
        <f t="shared" si="93"/>
        <v>750</v>
      </c>
      <c r="U1132" s="21" t="e">
        <f t="shared" si="95"/>
        <v>#REF!</v>
      </c>
      <c r="V1132" s="13" t="s">
        <v>18</v>
      </c>
      <c r="W1132" s="20">
        <f>COUNT(L1132,M1132,N1132,F1132,J1132,I1132,H1132,G1132,#REF!,E1132,#REF!)</f>
        <v>0</v>
      </c>
      <c r="X1132" s="22" t="e">
        <f t="shared" si="94"/>
        <v>#DIV/0!</v>
      </c>
      <c r="Y1132" s="22" t="e">
        <f>X1132-#REF!</f>
        <v>#DIV/0!</v>
      </c>
    </row>
    <row r="1133" spans="1:25" s="20" customFormat="1" ht="30" x14ac:dyDescent="0.25">
      <c r="A1133" s="13"/>
      <c r="B1133" s="10" t="s">
        <v>712</v>
      </c>
      <c r="C1133" s="38" t="s">
        <v>4</v>
      </c>
      <c r="D1133" s="58" t="s">
        <v>1274</v>
      </c>
      <c r="E1133" s="12"/>
      <c r="F1133" s="50"/>
      <c r="G1133" s="11"/>
      <c r="H1133" s="4"/>
      <c r="I1133" s="4"/>
      <c r="J1133" s="11"/>
      <c r="K1133" s="4"/>
      <c r="L1133" s="4"/>
      <c r="M1133" s="4"/>
      <c r="N1133" s="4"/>
      <c r="O1133" s="4">
        <v>90</v>
      </c>
      <c r="P1133" s="4">
        <v>108</v>
      </c>
      <c r="Q1133" s="11" t="e">
        <f>MIN(P1133,O1133,J1133,I1133,H1133,G1133,F1133,E1133,#REF!,L1133)</f>
        <v>#REF!</v>
      </c>
      <c r="R1133" s="11" t="e">
        <f>Q1133-#REF!</f>
        <v>#REF!</v>
      </c>
      <c r="S1133" s="11" t="e">
        <f t="shared" si="96"/>
        <v>#REF!</v>
      </c>
      <c r="T1133" s="4">
        <f t="shared" ref="T1133:T1179" si="97">O1133</f>
        <v>90</v>
      </c>
      <c r="U1133" s="21" t="e">
        <f t="shared" si="95"/>
        <v>#REF!</v>
      </c>
      <c r="V1133" s="13" t="s">
        <v>18</v>
      </c>
      <c r="W1133" s="20">
        <f>COUNT(L1133,M1133,N1133,F1133,J1133,I1133,H1133,G1133,#REF!,E1133,#REF!)</f>
        <v>0</v>
      </c>
      <c r="X1133" s="22" t="e">
        <f t="shared" si="94"/>
        <v>#DIV/0!</v>
      </c>
      <c r="Y1133" s="22" t="e">
        <f>X1133-#REF!</f>
        <v>#DIV/0!</v>
      </c>
    </row>
    <row r="1134" spans="1:25" s="20" customFormat="1" ht="30" x14ac:dyDescent="0.25">
      <c r="A1134" s="13"/>
      <c r="B1134" s="10" t="s">
        <v>713</v>
      </c>
      <c r="C1134" s="38" t="s">
        <v>4</v>
      </c>
      <c r="D1134" s="58" t="s">
        <v>1274</v>
      </c>
      <c r="E1134" s="12"/>
      <c r="F1134" s="50"/>
      <c r="G1134" s="11"/>
      <c r="H1134" s="4"/>
      <c r="I1134" s="4"/>
      <c r="J1134" s="11"/>
      <c r="K1134" s="4"/>
      <c r="L1134" s="4"/>
      <c r="M1134" s="4"/>
      <c r="N1134" s="4"/>
      <c r="O1134" s="4">
        <v>650</v>
      </c>
      <c r="P1134" s="4">
        <v>780</v>
      </c>
      <c r="Q1134" s="11" t="e">
        <f>MIN(P1134,O1134,J1134,I1134,H1134,G1134,F1134,E1134,#REF!,L1134)</f>
        <v>#REF!</v>
      </c>
      <c r="R1134" s="11" t="e">
        <f>Q1134-#REF!</f>
        <v>#REF!</v>
      </c>
      <c r="S1134" s="11" t="e">
        <f t="shared" si="96"/>
        <v>#REF!</v>
      </c>
      <c r="T1134" s="4">
        <f t="shared" si="97"/>
        <v>650</v>
      </c>
      <c r="U1134" s="21" t="e">
        <f t="shared" si="95"/>
        <v>#REF!</v>
      </c>
      <c r="V1134" s="13" t="s">
        <v>18</v>
      </c>
      <c r="W1134" s="20">
        <f>COUNT(L1134,M1134,N1134,F1134,J1134,I1134,H1134,G1134,#REF!,E1134,#REF!)</f>
        <v>0</v>
      </c>
      <c r="X1134" s="22" t="e">
        <f t="shared" si="94"/>
        <v>#DIV/0!</v>
      </c>
      <c r="Y1134" s="22" t="e">
        <f>X1134-#REF!</f>
        <v>#DIV/0!</v>
      </c>
    </row>
    <row r="1135" spans="1:25" s="20" customFormat="1" ht="30" x14ac:dyDescent="0.25">
      <c r="A1135" s="13"/>
      <c r="B1135" s="10" t="s">
        <v>714</v>
      </c>
      <c r="C1135" s="38" t="s">
        <v>4</v>
      </c>
      <c r="D1135" s="58" t="s">
        <v>1274</v>
      </c>
      <c r="E1135" s="12"/>
      <c r="F1135" s="50"/>
      <c r="G1135" s="11"/>
      <c r="H1135" s="4"/>
      <c r="I1135" s="4"/>
      <c r="J1135" s="11"/>
      <c r="K1135" s="4"/>
      <c r="L1135" s="4"/>
      <c r="M1135" s="4"/>
      <c r="N1135" s="4"/>
      <c r="O1135" s="4">
        <v>290</v>
      </c>
      <c r="P1135" s="4">
        <v>348</v>
      </c>
      <c r="Q1135" s="11" t="e">
        <f>MIN(P1135,O1135,J1135,I1135,H1135,G1135,F1135,E1135,#REF!,L1135)</f>
        <v>#REF!</v>
      </c>
      <c r="R1135" s="11" t="e">
        <f>Q1135-#REF!</f>
        <v>#REF!</v>
      </c>
      <c r="S1135" s="11" t="e">
        <f t="shared" si="96"/>
        <v>#REF!</v>
      </c>
      <c r="T1135" s="4">
        <f t="shared" si="97"/>
        <v>290</v>
      </c>
      <c r="U1135" s="21" t="e">
        <f t="shared" si="95"/>
        <v>#REF!</v>
      </c>
      <c r="V1135" s="13" t="s">
        <v>18</v>
      </c>
      <c r="W1135" s="20">
        <f>COUNT(L1135,M1135,N1135,F1135,J1135,I1135,H1135,G1135,#REF!,E1135,#REF!)</f>
        <v>0</v>
      </c>
      <c r="X1135" s="22" t="e">
        <f t="shared" si="94"/>
        <v>#DIV/0!</v>
      </c>
      <c r="Y1135" s="22" t="e">
        <f>X1135-#REF!</f>
        <v>#DIV/0!</v>
      </c>
    </row>
    <row r="1136" spans="1:25" s="20" customFormat="1" ht="30" x14ac:dyDescent="0.25">
      <c r="A1136" s="13"/>
      <c r="B1136" s="10" t="s">
        <v>715</v>
      </c>
      <c r="C1136" s="38" t="s">
        <v>4</v>
      </c>
      <c r="D1136" s="58" t="s">
        <v>1274</v>
      </c>
      <c r="E1136" s="12"/>
      <c r="F1136" s="50"/>
      <c r="G1136" s="11"/>
      <c r="H1136" s="4"/>
      <c r="I1136" s="4"/>
      <c r="J1136" s="11"/>
      <c r="K1136" s="4"/>
      <c r="L1136" s="4"/>
      <c r="M1136" s="4"/>
      <c r="N1136" s="4"/>
      <c r="O1136" s="4">
        <v>310</v>
      </c>
      <c r="P1136" s="4">
        <v>372</v>
      </c>
      <c r="Q1136" s="11" t="e">
        <f>MIN(P1136,O1136,J1136,I1136,H1136,G1136,F1136,E1136,#REF!,L1136)</f>
        <v>#REF!</v>
      </c>
      <c r="R1136" s="11" t="e">
        <f>Q1136-#REF!</f>
        <v>#REF!</v>
      </c>
      <c r="S1136" s="11" t="e">
        <f t="shared" si="96"/>
        <v>#REF!</v>
      </c>
      <c r="T1136" s="4">
        <f t="shared" si="97"/>
        <v>310</v>
      </c>
      <c r="U1136" s="21" t="e">
        <f t="shared" si="95"/>
        <v>#REF!</v>
      </c>
      <c r="V1136" s="13" t="s">
        <v>18</v>
      </c>
      <c r="W1136" s="20">
        <f>COUNT(L1136,M1136,N1136,F1136,J1136,I1136,H1136,G1136,#REF!,E1136,#REF!)</f>
        <v>0</v>
      </c>
      <c r="X1136" s="22" t="e">
        <f t="shared" si="94"/>
        <v>#DIV/0!</v>
      </c>
      <c r="Y1136" s="22" t="e">
        <f>X1136-#REF!</f>
        <v>#DIV/0!</v>
      </c>
    </row>
    <row r="1137" spans="1:25" s="20" customFormat="1" ht="30" x14ac:dyDescent="0.25">
      <c r="A1137" s="13"/>
      <c r="B1137" s="10" t="s">
        <v>716</v>
      </c>
      <c r="C1137" s="38" t="s">
        <v>4</v>
      </c>
      <c r="D1137" s="58" t="s">
        <v>1274</v>
      </c>
      <c r="E1137" s="12"/>
      <c r="F1137" s="50"/>
      <c r="G1137" s="11"/>
      <c r="H1137" s="4"/>
      <c r="I1137" s="4"/>
      <c r="J1137" s="11"/>
      <c r="K1137" s="4"/>
      <c r="L1137" s="4"/>
      <c r="M1137" s="4"/>
      <c r="N1137" s="4"/>
      <c r="O1137" s="4">
        <v>1050</v>
      </c>
      <c r="P1137" s="4">
        <v>1260</v>
      </c>
      <c r="Q1137" s="11" t="e">
        <f>MIN(P1137,O1137,J1137,I1137,H1137,G1137,F1137,E1137,#REF!,L1137)</f>
        <v>#REF!</v>
      </c>
      <c r="R1137" s="11" t="e">
        <f>Q1137-#REF!</f>
        <v>#REF!</v>
      </c>
      <c r="S1137" s="11" t="e">
        <f t="shared" si="96"/>
        <v>#REF!</v>
      </c>
      <c r="T1137" s="4">
        <f t="shared" si="97"/>
        <v>1050</v>
      </c>
      <c r="U1137" s="21" t="e">
        <f t="shared" si="95"/>
        <v>#REF!</v>
      </c>
      <c r="V1137" s="13" t="s">
        <v>18</v>
      </c>
      <c r="W1137" s="20">
        <f>COUNT(L1137,M1137,N1137,F1137,J1137,I1137,H1137,G1137,#REF!,E1137,#REF!)</f>
        <v>0</v>
      </c>
      <c r="X1137" s="22" t="e">
        <f t="shared" si="94"/>
        <v>#DIV/0!</v>
      </c>
      <c r="Y1137" s="22" t="e">
        <f>X1137-#REF!</f>
        <v>#DIV/0!</v>
      </c>
    </row>
    <row r="1138" spans="1:25" s="20" customFormat="1" ht="30" x14ac:dyDescent="0.25">
      <c r="A1138" s="13"/>
      <c r="B1138" s="10" t="s">
        <v>717</v>
      </c>
      <c r="C1138" s="38" t="s">
        <v>4</v>
      </c>
      <c r="D1138" s="58" t="s">
        <v>1274</v>
      </c>
      <c r="E1138" s="12"/>
      <c r="F1138" s="50"/>
      <c r="G1138" s="11"/>
      <c r="H1138" s="4"/>
      <c r="I1138" s="4"/>
      <c r="J1138" s="11"/>
      <c r="K1138" s="4"/>
      <c r="L1138" s="4"/>
      <c r="M1138" s="4"/>
      <c r="N1138" s="4"/>
      <c r="O1138" s="4">
        <v>1200</v>
      </c>
      <c r="P1138" s="4">
        <v>1440</v>
      </c>
      <c r="Q1138" s="11" t="e">
        <f>MIN(P1138,O1138,J1138,I1138,H1138,G1138,F1138,E1138,#REF!,L1138)</f>
        <v>#REF!</v>
      </c>
      <c r="R1138" s="11" t="e">
        <f>Q1138-#REF!</f>
        <v>#REF!</v>
      </c>
      <c r="S1138" s="11" t="e">
        <f t="shared" si="96"/>
        <v>#REF!</v>
      </c>
      <c r="T1138" s="4">
        <f t="shared" si="97"/>
        <v>1200</v>
      </c>
      <c r="U1138" s="21" t="e">
        <f t="shared" si="95"/>
        <v>#REF!</v>
      </c>
      <c r="V1138" s="13" t="s">
        <v>18</v>
      </c>
      <c r="W1138" s="20">
        <f>COUNT(L1138,M1138,N1138,F1138,J1138,I1138,H1138,G1138,#REF!,E1138,#REF!)</f>
        <v>0</v>
      </c>
      <c r="X1138" s="22" t="e">
        <f t="shared" si="94"/>
        <v>#DIV/0!</v>
      </c>
      <c r="Y1138" s="22" t="e">
        <f>X1138-#REF!</f>
        <v>#DIV/0!</v>
      </c>
    </row>
    <row r="1139" spans="1:25" s="20" customFormat="1" ht="30" x14ac:dyDescent="0.25">
      <c r="A1139" s="13"/>
      <c r="B1139" s="10" t="s">
        <v>718</v>
      </c>
      <c r="C1139" s="38" t="s">
        <v>4</v>
      </c>
      <c r="D1139" s="58" t="s">
        <v>1274</v>
      </c>
      <c r="E1139" s="12"/>
      <c r="F1139" s="50"/>
      <c r="G1139" s="11"/>
      <c r="H1139" s="4"/>
      <c r="I1139" s="4"/>
      <c r="J1139" s="11"/>
      <c r="K1139" s="4"/>
      <c r="L1139" s="4"/>
      <c r="M1139" s="4"/>
      <c r="N1139" s="4"/>
      <c r="O1139" s="4">
        <v>160</v>
      </c>
      <c r="P1139" s="4">
        <v>192</v>
      </c>
      <c r="Q1139" s="11" t="e">
        <f>MIN(P1139,O1139,J1139,I1139,H1139,G1139,F1139,E1139,#REF!,L1139)</f>
        <v>#REF!</v>
      </c>
      <c r="R1139" s="11" t="e">
        <f>Q1139-#REF!</f>
        <v>#REF!</v>
      </c>
      <c r="S1139" s="11" t="e">
        <f t="shared" si="96"/>
        <v>#REF!</v>
      </c>
      <c r="T1139" s="4">
        <f t="shared" si="97"/>
        <v>160</v>
      </c>
      <c r="U1139" s="21" t="e">
        <f t="shared" si="95"/>
        <v>#REF!</v>
      </c>
      <c r="V1139" s="13" t="s">
        <v>18</v>
      </c>
      <c r="W1139" s="20">
        <f>COUNT(L1139,M1139,N1139,F1139,J1139,I1139,H1139,G1139,#REF!,E1139,#REF!)</f>
        <v>0</v>
      </c>
      <c r="X1139" s="22" t="e">
        <f t="shared" si="94"/>
        <v>#DIV/0!</v>
      </c>
      <c r="Y1139" s="22" t="e">
        <f>X1139-#REF!</f>
        <v>#DIV/0!</v>
      </c>
    </row>
    <row r="1140" spans="1:25" s="20" customFormat="1" ht="30" x14ac:dyDescent="0.25">
      <c r="A1140" s="13"/>
      <c r="B1140" s="10" t="s">
        <v>719</v>
      </c>
      <c r="C1140" s="38" t="s">
        <v>12</v>
      </c>
      <c r="D1140" s="58" t="s">
        <v>1274</v>
      </c>
      <c r="E1140" s="12"/>
      <c r="F1140" s="50"/>
      <c r="G1140" s="11"/>
      <c r="H1140" s="4"/>
      <c r="I1140" s="4"/>
      <c r="J1140" s="11"/>
      <c r="K1140" s="4"/>
      <c r="L1140" s="4"/>
      <c r="M1140" s="4"/>
      <c r="N1140" s="4"/>
      <c r="O1140" s="4">
        <v>600</v>
      </c>
      <c r="P1140" s="4">
        <v>720</v>
      </c>
      <c r="Q1140" s="11" t="e">
        <f>MIN(P1140,O1140,J1140,I1140,H1140,G1140,F1140,E1140,#REF!,L1140)</f>
        <v>#REF!</v>
      </c>
      <c r="R1140" s="11" t="e">
        <f>Q1140-#REF!</f>
        <v>#REF!</v>
      </c>
      <c r="S1140" s="11" t="e">
        <f t="shared" si="96"/>
        <v>#REF!</v>
      </c>
      <c r="T1140" s="4">
        <f t="shared" si="97"/>
        <v>600</v>
      </c>
      <c r="U1140" s="21" t="e">
        <f t="shared" si="95"/>
        <v>#REF!</v>
      </c>
      <c r="V1140" s="13" t="s">
        <v>18</v>
      </c>
      <c r="W1140" s="20">
        <f>COUNT(L1140,M1140,N1140,F1140,J1140,I1140,H1140,G1140,#REF!,E1140,#REF!)</f>
        <v>0</v>
      </c>
      <c r="X1140" s="22" t="e">
        <f t="shared" si="94"/>
        <v>#DIV/0!</v>
      </c>
      <c r="Y1140" s="22" t="e">
        <f>X1140-#REF!</f>
        <v>#DIV/0!</v>
      </c>
    </row>
    <row r="1141" spans="1:25" s="20" customFormat="1" ht="30" x14ac:dyDescent="0.25">
      <c r="A1141" s="13"/>
      <c r="B1141" s="10" t="s">
        <v>720</v>
      </c>
      <c r="C1141" s="38" t="s">
        <v>12</v>
      </c>
      <c r="D1141" s="58" t="s">
        <v>1274</v>
      </c>
      <c r="E1141" s="12"/>
      <c r="F1141" s="50"/>
      <c r="G1141" s="11"/>
      <c r="H1141" s="4"/>
      <c r="I1141" s="4"/>
      <c r="J1141" s="11"/>
      <c r="K1141" s="4"/>
      <c r="L1141" s="4"/>
      <c r="M1141" s="4"/>
      <c r="N1141" s="4"/>
      <c r="O1141" s="4">
        <v>750</v>
      </c>
      <c r="P1141" s="4">
        <v>900</v>
      </c>
      <c r="Q1141" s="11" t="e">
        <f>MIN(P1141,O1141,J1141,I1141,H1141,G1141,F1141,E1141,#REF!,L1141)</f>
        <v>#REF!</v>
      </c>
      <c r="R1141" s="11" t="e">
        <f>Q1141-#REF!</f>
        <v>#REF!</v>
      </c>
      <c r="S1141" s="11" t="e">
        <f t="shared" si="96"/>
        <v>#REF!</v>
      </c>
      <c r="T1141" s="4">
        <f t="shared" si="97"/>
        <v>750</v>
      </c>
      <c r="U1141" s="21" t="e">
        <f t="shared" si="95"/>
        <v>#REF!</v>
      </c>
      <c r="V1141" s="13" t="s">
        <v>18</v>
      </c>
      <c r="W1141" s="20">
        <f>COUNT(L1141,M1141,N1141,F1141,J1141,I1141,H1141,G1141,#REF!,E1141,#REF!)</f>
        <v>0</v>
      </c>
      <c r="X1141" s="22" t="e">
        <f t="shared" si="94"/>
        <v>#DIV/0!</v>
      </c>
      <c r="Y1141" s="22" t="e">
        <f>X1141-#REF!</f>
        <v>#DIV/0!</v>
      </c>
    </row>
    <row r="1142" spans="1:25" s="20" customFormat="1" ht="30" x14ac:dyDescent="0.25">
      <c r="A1142" s="13"/>
      <c r="B1142" s="10" t="s">
        <v>721</v>
      </c>
      <c r="C1142" s="38" t="s">
        <v>4</v>
      </c>
      <c r="D1142" s="58" t="s">
        <v>1274</v>
      </c>
      <c r="E1142" s="12"/>
      <c r="F1142" s="50"/>
      <c r="G1142" s="11"/>
      <c r="H1142" s="4"/>
      <c r="I1142" s="4"/>
      <c r="J1142" s="11"/>
      <c r="K1142" s="4"/>
      <c r="L1142" s="4"/>
      <c r="M1142" s="4"/>
      <c r="N1142" s="4"/>
      <c r="O1142" s="4">
        <v>90</v>
      </c>
      <c r="P1142" s="4">
        <v>108</v>
      </c>
      <c r="Q1142" s="11" t="e">
        <f>MIN(P1142,O1142,J1142,I1142,H1142,G1142,F1142,E1142,#REF!,L1142)</f>
        <v>#REF!</v>
      </c>
      <c r="R1142" s="11" t="e">
        <f>Q1142-#REF!</f>
        <v>#REF!</v>
      </c>
      <c r="S1142" s="11" t="e">
        <f t="shared" si="96"/>
        <v>#REF!</v>
      </c>
      <c r="T1142" s="4">
        <f t="shared" si="97"/>
        <v>90</v>
      </c>
      <c r="U1142" s="21" t="e">
        <f t="shared" si="95"/>
        <v>#REF!</v>
      </c>
      <c r="V1142" s="13" t="s">
        <v>18</v>
      </c>
      <c r="W1142" s="20">
        <f>COUNT(L1142,M1142,N1142,F1142,J1142,I1142,H1142,G1142,#REF!,E1142,#REF!)</f>
        <v>0</v>
      </c>
      <c r="X1142" s="22" t="e">
        <f t="shared" si="94"/>
        <v>#DIV/0!</v>
      </c>
      <c r="Y1142" s="22" t="e">
        <f>X1142-#REF!</f>
        <v>#DIV/0!</v>
      </c>
    </row>
    <row r="1143" spans="1:25" s="20" customFormat="1" ht="30" x14ac:dyDescent="0.25">
      <c r="A1143" s="13"/>
      <c r="B1143" s="10" t="s">
        <v>722</v>
      </c>
      <c r="C1143" s="38" t="s">
        <v>4</v>
      </c>
      <c r="D1143" s="58" t="s">
        <v>1274</v>
      </c>
      <c r="E1143" s="12"/>
      <c r="F1143" s="50"/>
      <c r="G1143" s="11"/>
      <c r="H1143" s="4"/>
      <c r="I1143" s="4"/>
      <c r="J1143" s="11"/>
      <c r="K1143" s="4"/>
      <c r="L1143" s="4"/>
      <c r="M1143" s="4"/>
      <c r="N1143" s="4"/>
      <c r="O1143" s="4">
        <v>650</v>
      </c>
      <c r="P1143" s="4">
        <v>780</v>
      </c>
      <c r="Q1143" s="11" t="e">
        <f>MIN(P1143,O1143,J1143,I1143,H1143,G1143,F1143,E1143,#REF!,L1143)</f>
        <v>#REF!</v>
      </c>
      <c r="R1143" s="11" t="e">
        <f>Q1143-#REF!</f>
        <v>#REF!</v>
      </c>
      <c r="S1143" s="11" t="e">
        <f t="shared" si="96"/>
        <v>#REF!</v>
      </c>
      <c r="T1143" s="4">
        <f t="shared" si="97"/>
        <v>650</v>
      </c>
      <c r="U1143" s="21" t="e">
        <f t="shared" si="95"/>
        <v>#REF!</v>
      </c>
      <c r="V1143" s="13" t="s">
        <v>18</v>
      </c>
      <c r="W1143" s="20">
        <f>COUNT(L1143,M1143,N1143,F1143,J1143,I1143,H1143,G1143,#REF!,E1143,#REF!)</f>
        <v>0</v>
      </c>
      <c r="X1143" s="22" t="e">
        <f t="shared" si="94"/>
        <v>#DIV/0!</v>
      </c>
      <c r="Y1143" s="22" t="e">
        <f>X1143-#REF!</f>
        <v>#DIV/0!</v>
      </c>
    </row>
    <row r="1144" spans="1:25" s="20" customFormat="1" ht="30" x14ac:dyDescent="0.25">
      <c r="A1144" s="13"/>
      <c r="B1144" s="10" t="s">
        <v>723</v>
      </c>
      <c r="C1144" s="38" t="s">
        <v>4</v>
      </c>
      <c r="D1144" s="58" t="s">
        <v>1274</v>
      </c>
      <c r="E1144" s="12"/>
      <c r="F1144" s="50"/>
      <c r="G1144" s="11"/>
      <c r="H1144" s="4"/>
      <c r="I1144" s="4"/>
      <c r="J1144" s="11"/>
      <c r="K1144" s="4"/>
      <c r="L1144" s="4"/>
      <c r="M1144" s="4"/>
      <c r="N1144" s="4"/>
      <c r="O1144" s="4">
        <v>290</v>
      </c>
      <c r="P1144" s="4">
        <v>348</v>
      </c>
      <c r="Q1144" s="11" t="e">
        <f>MIN(P1144,O1144,J1144,I1144,H1144,G1144,F1144,E1144,#REF!,L1144)</f>
        <v>#REF!</v>
      </c>
      <c r="R1144" s="11" t="e">
        <f>Q1144-#REF!</f>
        <v>#REF!</v>
      </c>
      <c r="S1144" s="11" t="e">
        <f t="shared" si="96"/>
        <v>#REF!</v>
      </c>
      <c r="T1144" s="4">
        <f t="shared" si="97"/>
        <v>290</v>
      </c>
      <c r="U1144" s="21" t="e">
        <f t="shared" si="95"/>
        <v>#REF!</v>
      </c>
      <c r="V1144" s="13" t="s">
        <v>18</v>
      </c>
      <c r="W1144" s="20">
        <f>COUNT(L1144,M1144,N1144,F1144,J1144,I1144,H1144,G1144,#REF!,E1144,#REF!)</f>
        <v>0</v>
      </c>
      <c r="X1144" s="22" t="e">
        <f t="shared" si="94"/>
        <v>#DIV/0!</v>
      </c>
      <c r="Y1144" s="22" t="e">
        <f>X1144-#REF!</f>
        <v>#DIV/0!</v>
      </c>
    </row>
    <row r="1145" spans="1:25" s="20" customFormat="1" ht="30" x14ac:dyDescent="0.25">
      <c r="A1145" s="13"/>
      <c r="B1145" s="10" t="s">
        <v>724</v>
      </c>
      <c r="C1145" s="38" t="s">
        <v>4</v>
      </c>
      <c r="D1145" s="58" t="s">
        <v>1274</v>
      </c>
      <c r="E1145" s="12"/>
      <c r="F1145" s="50"/>
      <c r="G1145" s="11"/>
      <c r="H1145" s="4"/>
      <c r="I1145" s="4"/>
      <c r="J1145" s="11"/>
      <c r="K1145" s="4"/>
      <c r="L1145" s="4"/>
      <c r="M1145" s="4"/>
      <c r="N1145" s="4"/>
      <c r="O1145" s="4">
        <v>310</v>
      </c>
      <c r="P1145" s="4">
        <v>372</v>
      </c>
      <c r="Q1145" s="11" t="e">
        <f>MIN(P1145,O1145,J1145,I1145,H1145,G1145,F1145,E1145,#REF!,L1145)</f>
        <v>#REF!</v>
      </c>
      <c r="R1145" s="11" t="e">
        <f>Q1145-#REF!</f>
        <v>#REF!</v>
      </c>
      <c r="S1145" s="11" t="e">
        <f t="shared" si="96"/>
        <v>#REF!</v>
      </c>
      <c r="T1145" s="4">
        <f t="shared" si="97"/>
        <v>310</v>
      </c>
      <c r="U1145" s="21" t="e">
        <f t="shared" si="95"/>
        <v>#REF!</v>
      </c>
      <c r="V1145" s="13" t="s">
        <v>18</v>
      </c>
      <c r="W1145" s="20">
        <f>COUNT(L1145,M1145,N1145,F1145,J1145,I1145,H1145,G1145,#REF!,E1145,#REF!)</f>
        <v>0</v>
      </c>
      <c r="X1145" s="22" t="e">
        <f t="shared" si="94"/>
        <v>#DIV/0!</v>
      </c>
      <c r="Y1145" s="22" t="e">
        <f>X1145-#REF!</f>
        <v>#DIV/0!</v>
      </c>
    </row>
    <row r="1146" spans="1:25" s="20" customFormat="1" ht="30" x14ac:dyDescent="0.25">
      <c r="A1146" s="13"/>
      <c r="B1146" s="10" t="s">
        <v>725</v>
      </c>
      <c r="C1146" s="38" t="s">
        <v>4</v>
      </c>
      <c r="D1146" s="58" t="s">
        <v>1274</v>
      </c>
      <c r="E1146" s="12"/>
      <c r="F1146" s="50"/>
      <c r="G1146" s="11"/>
      <c r="H1146" s="4"/>
      <c r="I1146" s="4"/>
      <c r="J1146" s="11"/>
      <c r="K1146" s="4"/>
      <c r="L1146" s="4"/>
      <c r="M1146" s="4"/>
      <c r="N1146" s="4"/>
      <c r="O1146" s="4">
        <v>900</v>
      </c>
      <c r="P1146" s="4">
        <v>1080</v>
      </c>
      <c r="Q1146" s="11" t="e">
        <f>MIN(P1146,O1146,J1146,I1146,H1146,G1146,F1146,E1146,#REF!,L1146)</f>
        <v>#REF!</v>
      </c>
      <c r="R1146" s="11" t="e">
        <f>Q1146-#REF!</f>
        <v>#REF!</v>
      </c>
      <c r="S1146" s="11" t="e">
        <f t="shared" si="96"/>
        <v>#REF!</v>
      </c>
      <c r="T1146" s="4">
        <f t="shared" si="97"/>
        <v>900</v>
      </c>
      <c r="U1146" s="21" t="e">
        <f t="shared" si="95"/>
        <v>#REF!</v>
      </c>
      <c r="V1146" s="13" t="s">
        <v>18</v>
      </c>
      <c r="W1146" s="20">
        <f>COUNT(L1146,M1146,N1146,F1146,J1146,I1146,H1146,G1146,#REF!,E1146,#REF!)</f>
        <v>0</v>
      </c>
      <c r="X1146" s="22" t="e">
        <f t="shared" si="94"/>
        <v>#DIV/0!</v>
      </c>
      <c r="Y1146" s="22" t="e">
        <f>X1146-#REF!</f>
        <v>#DIV/0!</v>
      </c>
    </row>
    <row r="1147" spans="1:25" s="20" customFormat="1" ht="30" x14ac:dyDescent="0.25">
      <c r="A1147" s="13"/>
      <c r="B1147" s="10" t="s">
        <v>726</v>
      </c>
      <c r="C1147" s="38" t="s">
        <v>4</v>
      </c>
      <c r="D1147" s="58" t="s">
        <v>1274</v>
      </c>
      <c r="E1147" s="12"/>
      <c r="F1147" s="50"/>
      <c r="G1147" s="11"/>
      <c r="H1147" s="4"/>
      <c r="I1147" s="4"/>
      <c r="J1147" s="11"/>
      <c r="K1147" s="4"/>
      <c r="L1147" s="4"/>
      <c r="M1147" s="4"/>
      <c r="N1147" s="4"/>
      <c r="O1147" s="4">
        <v>1200</v>
      </c>
      <c r="P1147" s="4">
        <v>1440</v>
      </c>
      <c r="Q1147" s="11" t="e">
        <f>MIN(P1147,O1147,J1147,I1147,H1147,G1147,F1147,E1147,#REF!,L1147)</f>
        <v>#REF!</v>
      </c>
      <c r="R1147" s="11" t="e">
        <f>Q1147-#REF!</f>
        <v>#REF!</v>
      </c>
      <c r="S1147" s="11" t="e">
        <f t="shared" si="96"/>
        <v>#REF!</v>
      </c>
      <c r="T1147" s="4">
        <f t="shared" si="97"/>
        <v>1200</v>
      </c>
      <c r="U1147" s="21" t="e">
        <f t="shared" si="95"/>
        <v>#REF!</v>
      </c>
      <c r="V1147" s="13" t="s">
        <v>18</v>
      </c>
      <c r="W1147" s="20">
        <f>COUNT(L1147,M1147,N1147,F1147,J1147,I1147,H1147,G1147,#REF!,E1147,#REF!)</f>
        <v>0</v>
      </c>
      <c r="X1147" s="22" t="e">
        <f t="shared" si="94"/>
        <v>#DIV/0!</v>
      </c>
      <c r="Y1147" s="22" t="e">
        <f>X1147-#REF!</f>
        <v>#DIV/0!</v>
      </c>
    </row>
    <row r="1148" spans="1:25" s="20" customFormat="1" ht="30" x14ac:dyDescent="0.25">
      <c r="A1148" s="13"/>
      <c r="B1148" s="10" t="s">
        <v>727</v>
      </c>
      <c r="C1148" s="38" t="s">
        <v>4</v>
      </c>
      <c r="D1148" s="58" t="s">
        <v>1274</v>
      </c>
      <c r="E1148" s="12"/>
      <c r="F1148" s="50"/>
      <c r="G1148" s="11"/>
      <c r="H1148" s="4"/>
      <c r="I1148" s="4"/>
      <c r="J1148" s="11"/>
      <c r="K1148" s="4"/>
      <c r="L1148" s="4"/>
      <c r="M1148" s="4"/>
      <c r="N1148" s="4"/>
      <c r="O1148" s="4">
        <v>160</v>
      </c>
      <c r="P1148" s="4">
        <v>192</v>
      </c>
      <c r="Q1148" s="11" t="e">
        <f>MIN(P1148,O1148,J1148,I1148,H1148,G1148,F1148,E1148,#REF!,L1148)</f>
        <v>#REF!</v>
      </c>
      <c r="R1148" s="11" t="e">
        <f>Q1148-#REF!</f>
        <v>#REF!</v>
      </c>
      <c r="S1148" s="11" t="e">
        <f t="shared" si="96"/>
        <v>#REF!</v>
      </c>
      <c r="T1148" s="4">
        <f t="shared" si="97"/>
        <v>160</v>
      </c>
      <c r="U1148" s="21" t="e">
        <f t="shared" si="95"/>
        <v>#REF!</v>
      </c>
      <c r="V1148" s="13" t="s">
        <v>18</v>
      </c>
      <c r="W1148" s="20">
        <f>COUNT(L1148,M1148,N1148,F1148,J1148,I1148,H1148,G1148,#REF!,E1148,#REF!)</f>
        <v>0</v>
      </c>
      <c r="X1148" s="22" t="e">
        <f t="shared" si="94"/>
        <v>#DIV/0!</v>
      </c>
      <c r="Y1148" s="22" t="e">
        <f>X1148-#REF!</f>
        <v>#DIV/0!</v>
      </c>
    </row>
    <row r="1149" spans="1:25" s="20" customFormat="1" x14ac:dyDescent="0.25">
      <c r="A1149" s="32" t="s">
        <v>79</v>
      </c>
      <c r="B1149" s="33" t="s">
        <v>728</v>
      </c>
      <c r="C1149" s="36"/>
      <c r="D1149" s="58"/>
      <c r="E1149" s="12"/>
      <c r="F1149" s="48"/>
      <c r="G1149" s="11"/>
      <c r="H1149" s="4"/>
      <c r="I1149" s="4"/>
      <c r="J1149" s="11"/>
      <c r="K1149" s="4"/>
      <c r="L1149" s="4"/>
      <c r="M1149" s="4"/>
      <c r="N1149" s="4"/>
      <c r="O1149" s="4"/>
      <c r="P1149" s="4"/>
      <c r="Q1149" s="11" t="e">
        <f>MIN(P1149,O1149,J1149,I1149,H1149,G1149,F1149,E1149,#REF!,L1149)</f>
        <v>#REF!</v>
      </c>
      <c r="R1149" s="11" t="e">
        <f>Q1149-#REF!</f>
        <v>#REF!</v>
      </c>
      <c r="S1149" s="11" t="e">
        <f t="shared" si="96"/>
        <v>#REF!</v>
      </c>
      <c r="T1149" s="4">
        <f t="shared" si="97"/>
        <v>0</v>
      </c>
      <c r="U1149" s="21" t="e">
        <f t="shared" si="95"/>
        <v>#REF!</v>
      </c>
      <c r="V1149" s="13"/>
      <c r="X1149" s="22" t="e">
        <f t="shared" si="94"/>
        <v>#DIV/0!</v>
      </c>
      <c r="Y1149" s="22" t="e">
        <f>X1149-#REF!</f>
        <v>#DIV/0!</v>
      </c>
    </row>
    <row r="1150" spans="1:25" s="20" customFormat="1" ht="30" x14ac:dyDescent="0.25">
      <c r="A1150" s="13"/>
      <c r="B1150" s="10" t="s">
        <v>729</v>
      </c>
      <c r="C1150" s="38" t="s">
        <v>4</v>
      </c>
      <c r="D1150" s="58" t="s">
        <v>1274</v>
      </c>
      <c r="E1150" s="12"/>
      <c r="F1150" s="50"/>
      <c r="G1150" s="11"/>
      <c r="H1150" s="4"/>
      <c r="I1150" s="4"/>
      <c r="J1150" s="11"/>
      <c r="K1150" s="4"/>
      <c r="L1150" s="4"/>
      <c r="M1150" s="4"/>
      <c r="N1150" s="4"/>
      <c r="O1150" s="4">
        <v>1400</v>
      </c>
      <c r="P1150" s="4">
        <v>1680</v>
      </c>
      <c r="Q1150" s="11" t="e">
        <f>MIN(P1150,O1150,J1150,I1150,H1150,G1150,F1150,E1150,#REF!,L1150)</f>
        <v>#REF!</v>
      </c>
      <c r="R1150" s="11" t="e">
        <f>Q1150-#REF!</f>
        <v>#REF!</v>
      </c>
      <c r="S1150" s="11" t="e">
        <f t="shared" si="96"/>
        <v>#REF!</v>
      </c>
      <c r="T1150" s="4">
        <f t="shared" si="97"/>
        <v>1400</v>
      </c>
      <c r="U1150" s="21" t="e">
        <f t="shared" si="95"/>
        <v>#REF!</v>
      </c>
      <c r="V1150" s="13" t="s">
        <v>18</v>
      </c>
      <c r="W1150" s="20">
        <f>COUNT(L1150,M1150,N1150,F1150,J1150,I1150,H1150,G1150,#REF!,E1150,#REF!)</f>
        <v>0</v>
      </c>
      <c r="X1150" s="22" t="e">
        <f t="shared" si="94"/>
        <v>#DIV/0!</v>
      </c>
      <c r="Y1150" s="22" t="e">
        <f>X1150-#REF!</f>
        <v>#DIV/0!</v>
      </c>
    </row>
    <row r="1151" spans="1:25" s="20" customFormat="1" ht="30" x14ac:dyDescent="0.25">
      <c r="A1151" s="13"/>
      <c r="B1151" s="10" t="s">
        <v>730</v>
      </c>
      <c r="C1151" s="38" t="s">
        <v>4</v>
      </c>
      <c r="D1151" s="58" t="s">
        <v>1274</v>
      </c>
      <c r="E1151" s="12"/>
      <c r="F1151" s="50"/>
      <c r="G1151" s="11"/>
      <c r="H1151" s="4"/>
      <c r="I1151" s="4"/>
      <c r="J1151" s="11"/>
      <c r="K1151" s="4"/>
      <c r="L1151" s="4"/>
      <c r="M1151" s="4"/>
      <c r="N1151" s="4"/>
      <c r="O1151" s="4">
        <v>1200</v>
      </c>
      <c r="P1151" s="4">
        <v>1440</v>
      </c>
      <c r="Q1151" s="11" t="e">
        <f>MIN(P1151,O1151,J1151,I1151,H1151,G1151,F1151,E1151,#REF!,L1151)</f>
        <v>#REF!</v>
      </c>
      <c r="R1151" s="11" t="e">
        <f>Q1151-#REF!</f>
        <v>#REF!</v>
      </c>
      <c r="S1151" s="11" t="e">
        <f t="shared" si="96"/>
        <v>#REF!</v>
      </c>
      <c r="T1151" s="4">
        <f t="shared" si="97"/>
        <v>1200</v>
      </c>
      <c r="U1151" s="21" t="e">
        <f t="shared" si="95"/>
        <v>#REF!</v>
      </c>
      <c r="V1151" s="13" t="s">
        <v>18</v>
      </c>
      <c r="W1151" s="20">
        <f>COUNT(L1151,M1151,N1151,F1151,J1151,I1151,H1151,G1151,#REF!,E1151,#REF!)</f>
        <v>0</v>
      </c>
      <c r="X1151" s="22" t="e">
        <f t="shared" si="94"/>
        <v>#DIV/0!</v>
      </c>
      <c r="Y1151" s="22" t="e">
        <f>X1151-#REF!</f>
        <v>#DIV/0!</v>
      </c>
    </row>
    <row r="1152" spans="1:25" s="20" customFormat="1" ht="30" x14ac:dyDescent="0.25">
      <c r="A1152" s="13"/>
      <c r="B1152" s="10" t="s">
        <v>731</v>
      </c>
      <c r="C1152" s="38" t="s">
        <v>4</v>
      </c>
      <c r="D1152" s="58" t="s">
        <v>1274</v>
      </c>
      <c r="E1152" s="12"/>
      <c r="F1152" s="50"/>
      <c r="G1152" s="11"/>
      <c r="H1152" s="4"/>
      <c r="I1152" s="4"/>
      <c r="J1152" s="11"/>
      <c r="K1152" s="4"/>
      <c r="L1152" s="4"/>
      <c r="M1152" s="4"/>
      <c r="N1152" s="4"/>
      <c r="O1152" s="4">
        <v>400</v>
      </c>
      <c r="P1152" s="4">
        <v>480</v>
      </c>
      <c r="Q1152" s="11" t="e">
        <f>MIN(P1152,O1152,J1152,I1152,H1152,G1152,F1152,E1152,#REF!,L1152)</f>
        <v>#REF!</v>
      </c>
      <c r="R1152" s="11" t="e">
        <f>Q1152-#REF!</f>
        <v>#REF!</v>
      </c>
      <c r="S1152" s="11" t="e">
        <f t="shared" si="96"/>
        <v>#REF!</v>
      </c>
      <c r="T1152" s="4">
        <f t="shared" si="97"/>
        <v>400</v>
      </c>
      <c r="U1152" s="21" t="e">
        <f t="shared" si="95"/>
        <v>#REF!</v>
      </c>
      <c r="V1152" s="13" t="s">
        <v>18</v>
      </c>
      <c r="W1152" s="20">
        <f>COUNT(L1152,M1152,N1152,F1152,J1152,I1152,H1152,G1152,#REF!,E1152,#REF!)</f>
        <v>0</v>
      </c>
      <c r="X1152" s="22" t="e">
        <f t="shared" si="94"/>
        <v>#DIV/0!</v>
      </c>
      <c r="Y1152" s="22" t="e">
        <f>X1152-#REF!</f>
        <v>#DIV/0!</v>
      </c>
    </row>
    <row r="1153" spans="1:25" s="20" customFormat="1" ht="30" x14ac:dyDescent="0.25">
      <c r="A1153" s="13"/>
      <c r="B1153" s="10" t="s">
        <v>732</v>
      </c>
      <c r="C1153" s="38" t="s">
        <v>4</v>
      </c>
      <c r="D1153" s="58" t="s">
        <v>1274</v>
      </c>
      <c r="E1153" s="12"/>
      <c r="F1153" s="50"/>
      <c r="G1153" s="11"/>
      <c r="H1153" s="4"/>
      <c r="I1153" s="4"/>
      <c r="J1153" s="11"/>
      <c r="K1153" s="4"/>
      <c r="L1153" s="4"/>
      <c r="M1153" s="4"/>
      <c r="N1153" s="4"/>
      <c r="O1153" s="4">
        <v>350</v>
      </c>
      <c r="P1153" s="4">
        <v>420</v>
      </c>
      <c r="Q1153" s="11" t="e">
        <f>MIN(P1153,O1153,J1153,I1153,H1153,G1153,F1153,E1153,#REF!,L1153)</f>
        <v>#REF!</v>
      </c>
      <c r="R1153" s="11" t="e">
        <f>Q1153-#REF!</f>
        <v>#REF!</v>
      </c>
      <c r="S1153" s="11" t="e">
        <f t="shared" si="96"/>
        <v>#REF!</v>
      </c>
      <c r="T1153" s="4">
        <f t="shared" si="97"/>
        <v>350</v>
      </c>
      <c r="U1153" s="21" t="e">
        <f t="shared" si="95"/>
        <v>#REF!</v>
      </c>
      <c r="V1153" s="13" t="s">
        <v>18</v>
      </c>
      <c r="W1153" s="20">
        <f>COUNT(L1153,M1153,N1153,F1153,J1153,I1153,H1153,G1153,#REF!,E1153,#REF!)</f>
        <v>0</v>
      </c>
      <c r="X1153" s="22" t="e">
        <f t="shared" si="94"/>
        <v>#DIV/0!</v>
      </c>
      <c r="Y1153" s="22" t="e">
        <f>X1153-#REF!</f>
        <v>#DIV/0!</v>
      </c>
    </row>
    <row r="1154" spans="1:25" s="20" customFormat="1" ht="30" x14ac:dyDescent="0.25">
      <c r="A1154" s="13"/>
      <c r="B1154" s="10" t="s">
        <v>733</v>
      </c>
      <c r="C1154" s="38" t="s">
        <v>4</v>
      </c>
      <c r="D1154" s="58" t="s">
        <v>1274</v>
      </c>
      <c r="E1154" s="12"/>
      <c r="F1154" s="50"/>
      <c r="G1154" s="11"/>
      <c r="H1154" s="4"/>
      <c r="I1154" s="4"/>
      <c r="J1154" s="11"/>
      <c r="K1154" s="4"/>
      <c r="L1154" s="4"/>
      <c r="M1154" s="4"/>
      <c r="N1154" s="4"/>
      <c r="O1154" s="4">
        <v>400</v>
      </c>
      <c r="P1154" s="4">
        <v>480</v>
      </c>
      <c r="Q1154" s="11" t="e">
        <f>MIN(P1154,O1154,J1154,I1154,H1154,G1154,F1154,E1154,#REF!,L1154)</f>
        <v>#REF!</v>
      </c>
      <c r="R1154" s="11" t="e">
        <f>Q1154-#REF!</f>
        <v>#REF!</v>
      </c>
      <c r="S1154" s="11" t="e">
        <f t="shared" si="96"/>
        <v>#REF!</v>
      </c>
      <c r="T1154" s="4">
        <f t="shared" si="97"/>
        <v>400</v>
      </c>
      <c r="U1154" s="21" t="e">
        <f t="shared" si="95"/>
        <v>#REF!</v>
      </c>
      <c r="V1154" s="13" t="s">
        <v>18</v>
      </c>
      <c r="W1154" s="20">
        <f>COUNT(L1154,M1154,N1154,F1154,J1154,I1154,H1154,G1154,#REF!,E1154,#REF!)</f>
        <v>0</v>
      </c>
      <c r="X1154" s="22" t="e">
        <f t="shared" si="94"/>
        <v>#DIV/0!</v>
      </c>
      <c r="Y1154" s="22" t="e">
        <f>X1154-#REF!</f>
        <v>#DIV/0!</v>
      </c>
    </row>
    <row r="1155" spans="1:25" s="20" customFormat="1" ht="30" x14ac:dyDescent="0.25">
      <c r="A1155" s="13"/>
      <c r="B1155" s="10" t="s">
        <v>734</v>
      </c>
      <c r="C1155" s="38" t="s">
        <v>4</v>
      </c>
      <c r="D1155" s="58" t="s">
        <v>1274</v>
      </c>
      <c r="E1155" s="12"/>
      <c r="F1155" s="50"/>
      <c r="G1155" s="11"/>
      <c r="H1155" s="4"/>
      <c r="I1155" s="4"/>
      <c r="J1155" s="11"/>
      <c r="K1155" s="4"/>
      <c r="L1155" s="4"/>
      <c r="M1155" s="4"/>
      <c r="N1155" s="4"/>
      <c r="O1155" s="4">
        <v>900</v>
      </c>
      <c r="P1155" s="4">
        <v>1080</v>
      </c>
      <c r="Q1155" s="11" t="e">
        <f>MIN(P1155,O1155,J1155,I1155,H1155,G1155,F1155,E1155,#REF!,L1155)</f>
        <v>#REF!</v>
      </c>
      <c r="R1155" s="11" t="e">
        <f>Q1155-#REF!</f>
        <v>#REF!</v>
      </c>
      <c r="S1155" s="11" t="e">
        <f t="shared" si="96"/>
        <v>#REF!</v>
      </c>
      <c r="T1155" s="4">
        <f t="shared" si="97"/>
        <v>900</v>
      </c>
      <c r="U1155" s="21" t="e">
        <f t="shared" si="95"/>
        <v>#REF!</v>
      </c>
      <c r="V1155" s="13" t="s">
        <v>18</v>
      </c>
      <c r="W1155" s="20">
        <f>COUNT(L1155,M1155,N1155,F1155,J1155,I1155,H1155,G1155,#REF!,E1155,#REF!)</f>
        <v>0</v>
      </c>
      <c r="X1155" s="22" t="e">
        <f t="shared" si="94"/>
        <v>#DIV/0!</v>
      </c>
      <c r="Y1155" s="22" t="e">
        <f>X1155-#REF!</f>
        <v>#DIV/0!</v>
      </c>
    </row>
    <row r="1156" spans="1:25" s="20" customFormat="1" ht="30" x14ac:dyDescent="0.25">
      <c r="A1156" s="13"/>
      <c r="B1156" s="10" t="s">
        <v>735</v>
      </c>
      <c r="C1156" s="38" t="s">
        <v>4</v>
      </c>
      <c r="D1156" s="58" t="s">
        <v>1274</v>
      </c>
      <c r="E1156" s="12"/>
      <c r="F1156" s="50"/>
      <c r="G1156" s="11"/>
      <c r="H1156" s="4"/>
      <c r="I1156" s="4"/>
      <c r="J1156" s="11"/>
      <c r="K1156" s="4"/>
      <c r="L1156" s="4"/>
      <c r="M1156" s="4"/>
      <c r="N1156" s="4"/>
      <c r="O1156" s="4">
        <v>600</v>
      </c>
      <c r="P1156" s="4">
        <v>720</v>
      </c>
      <c r="Q1156" s="11" t="e">
        <f>MIN(P1156,O1156,J1156,I1156,H1156,G1156,F1156,E1156,#REF!,L1156)</f>
        <v>#REF!</v>
      </c>
      <c r="R1156" s="11" t="e">
        <f>Q1156-#REF!</f>
        <v>#REF!</v>
      </c>
      <c r="S1156" s="11" t="e">
        <f t="shared" si="96"/>
        <v>#REF!</v>
      </c>
      <c r="T1156" s="4">
        <f t="shared" si="97"/>
        <v>600</v>
      </c>
      <c r="U1156" s="21" t="e">
        <f t="shared" si="95"/>
        <v>#REF!</v>
      </c>
      <c r="V1156" s="13" t="s">
        <v>18</v>
      </c>
      <c r="W1156" s="20">
        <f>COUNT(L1156,M1156,N1156,F1156,J1156,I1156,H1156,G1156,#REF!,E1156,#REF!)</f>
        <v>0</v>
      </c>
      <c r="X1156" s="22" t="e">
        <f t="shared" si="94"/>
        <v>#DIV/0!</v>
      </c>
      <c r="Y1156" s="22" t="e">
        <f>X1156-#REF!</f>
        <v>#DIV/0!</v>
      </c>
    </row>
    <row r="1157" spans="1:25" s="20" customFormat="1" ht="30" x14ac:dyDescent="0.25">
      <c r="A1157" s="13"/>
      <c r="B1157" s="10" t="s">
        <v>736</v>
      </c>
      <c r="C1157" s="38" t="s">
        <v>4</v>
      </c>
      <c r="D1157" s="58" t="s">
        <v>1274</v>
      </c>
      <c r="E1157" s="12"/>
      <c r="F1157" s="50"/>
      <c r="G1157" s="11"/>
      <c r="H1157" s="4"/>
      <c r="I1157" s="4"/>
      <c r="J1157" s="11"/>
      <c r="K1157" s="4"/>
      <c r="L1157" s="4"/>
      <c r="M1157" s="4"/>
      <c r="N1157" s="4"/>
      <c r="O1157" s="4">
        <v>200</v>
      </c>
      <c r="P1157" s="4">
        <v>240</v>
      </c>
      <c r="Q1157" s="11" t="e">
        <f>MIN(P1157,O1157,J1157,I1157,H1157,G1157,F1157,E1157,#REF!,L1157)</f>
        <v>#REF!</v>
      </c>
      <c r="R1157" s="11" t="e">
        <f>Q1157-#REF!</f>
        <v>#REF!</v>
      </c>
      <c r="S1157" s="11" t="e">
        <f t="shared" si="96"/>
        <v>#REF!</v>
      </c>
      <c r="T1157" s="4">
        <f t="shared" si="97"/>
        <v>200</v>
      </c>
      <c r="U1157" s="21" t="e">
        <f t="shared" si="95"/>
        <v>#REF!</v>
      </c>
      <c r="V1157" s="13" t="s">
        <v>18</v>
      </c>
      <c r="W1157" s="20">
        <f>COUNT(L1157,M1157,N1157,F1157,J1157,I1157,H1157,G1157,#REF!,E1157,#REF!)</f>
        <v>0</v>
      </c>
      <c r="X1157" s="22" t="e">
        <f t="shared" si="94"/>
        <v>#DIV/0!</v>
      </c>
      <c r="Y1157" s="22" t="e">
        <f>X1157-#REF!</f>
        <v>#DIV/0!</v>
      </c>
    </row>
    <row r="1158" spans="1:25" s="20" customFormat="1" ht="30" x14ac:dyDescent="0.25">
      <c r="A1158" s="13"/>
      <c r="B1158" s="10" t="s">
        <v>737</v>
      </c>
      <c r="C1158" s="38" t="s">
        <v>4</v>
      </c>
      <c r="D1158" s="58" t="s">
        <v>1274</v>
      </c>
      <c r="E1158" s="12"/>
      <c r="F1158" s="50"/>
      <c r="G1158" s="11"/>
      <c r="H1158" s="4"/>
      <c r="I1158" s="4"/>
      <c r="J1158" s="11"/>
      <c r="K1158" s="4"/>
      <c r="L1158" s="4"/>
      <c r="M1158" s="4"/>
      <c r="N1158" s="4"/>
      <c r="O1158" s="4">
        <v>320</v>
      </c>
      <c r="P1158" s="4">
        <v>384</v>
      </c>
      <c r="Q1158" s="11" t="e">
        <f>MIN(P1158,O1158,J1158,I1158,H1158,G1158,F1158,E1158,#REF!,L1158)</f>
        <v>#REF!</v>
      </c>
      <c r="R1158" s="11" t="e">
        <f>Q1158-#REF!</f>
        <v>#REF!</v>
      </c>
      <c r="S1158" s="11" t="e">
        <f t="shared" si="96"/>
        <v>#REF!</v>
      </c>
      <c r="T1158" s="4">
        <f t="shared" si="97"/>
        <v>320</v>
      </c>
      <c r="U1158" s="21" t="e">
        <f t="shared" si="95"/>
        <v>#REF!</v>
      </c>
      <c r="V1158" s="13" t="s">
        <v>18</v>
      </c>
      <c r="W1158" s="20">
        <f>COUNT(L1158,M1158,N1158,F1158,J1158,I1158,H1158,G1158,#REF!,E1158,#REF!)</f>
        <v>0</v>
      </c>
      <c r="X1158" s="22" t="e">
        <f t="shared" si="94"/>
        <v>#DIV/0!</v>
      </c>
      <c r="Y1158" s="22" t="e">
        <f>X1158-#REF!</f>
        <v>#DIV/0!</v>
      </c>
    </row>
    <row r="1159" spans="1:25" s="20" customFormat="1" ht="30" x14ac:dyDescent="0.25">
      <c r="A1159" s="13"/>
      <c r="B1159" s="10" t="s">
        <v>738</v>
      </c>
      <c r="C1159" s="38" t="s">
        <v>4</v>
      </c>
      <c r="D1159" s="58" t="s">
        <v>1274</v>
      </c>
      <c r="E1159" s="12"/>
      <c r="F1159" s="50"/>
      <c r="G1159" s="11"/>
      <c r="H1159" s="4"/>
      <c r="I1159" s="4"/>
      <c r="J1159" s="11"/>
      <c r="K1159" s="4"/>
      <c r="L1159" s="4"/>
      <c r="M1159" s="4"/>
      <c r="N1159" s="4"/>
      <c r="O1159" s="4">
        <v>55</v>
      </c>
      <c r="P1159" s="4">
        <v>66</v>
      </c>
      <c r="Q1159" s="11" t="e">
        <f>MIN(P1159,O1159,J1159,I1159,H1159,G1159,F1159,E1159,#REF!,L1159)</f>
        <v>#REF!</v>
      </c>
      <c r="R1159" s="11" t="e">
        <f>Q1159-#REF!</f>
        <v>#REF!</v>
      </c>
      <c r="S1159" s="11" t="e">
        <f t="shared" si="96"/>
        <v>#REF!</v>
      </c>
      <c r="T1159" s="4">
        <f t="shared" si="97"/>
        <v>55</v>
      </c>
      <c r="U1159" s="21" t="e">
        <f t="shared" si="95"/>
        <v>#REF!</v>
      </c>
      <c r="V1159" s="13" t="s">
        <v>18</v>
      </c>
      <c r="W1159" s="20">
        <f>COUNT(L1159,M1159,N1159,F1159,J1159,I1159,H1159,G1159,#REF!,E1159,#REF!)</f>
        <v>0</v>
      </c>
      <c r="X1159" s="22" t="e">
        <f t="shared" si="94"/>
        <v>#DIV/0!</v>
      </c>
      <c r="Y1159" s="22" t="e">
        <f>X1159-#REF!</f>
        <v>#DIV/0!</v>
      </c>
    </row>
    <row r="1160" spans="1:25" s="20" customFormat="1" ht="30" x14ac:dyDescent="0.25">
      <c r="A1160" s="13"/>
      <c r="B1160" s="10" t="s">
        <v>739</v>
      </c>
      <c r="C1160" s="38" t="s">
        <v>4</v>
      </c>
      <c r="D1160" s="58" t="s">
        <v>1274</v>
      </c>
      <c r="E1160" s="12"/>
      <c r="F1160" s="50"/>
      <c r="G1160" s="11"/>
      <c r="H1160" s="4"/>
      <c r="I1160" s="4"/>
      <c r="J1160" s="11"/>
      <c r="K1160" s="4"/>
      <c r="L1160" s="4"/>
      <c r="M1160" s="4"/>
      <c r="N1160" s="4"/>
      <c r="O1160" s="4">
        <v>1300</v>
      </c>
      <c r="P1160" s="4">
        <v>1560</v>
      </c>
      <c r="Q1160" s="11" t="e">
        <f>MIN(P1160,O1160,J1160,I1160,H1160,G1160,F1160,E1160,#REF!,L1160)</f>
        <v>#REF!</v>
      </c>
      <c r="R1160" s="11" t="e">
        <f>Q1160-#REF!</f>
        <v>#REF!</v>
      </c>
      <c r="S1160" s="11" t="e">
        <f t="shared" si="96"/>
        <v>#REF!</v>
      </c>
      <c r="T1160" s="4">
        <f t="shared" si="97"/>
        <v>1300</v>
      </c>
      <c r="U1160" s="21" t="e">
        <f t="shared" si="95"/>
        <v>#REF!</v>
      </c>
      <c r="V1160" s="13" t="s">
        <v>18</v>
      </c>
      <c r="W1160" s="20">
        <f>COUNT(L1160,M1160,N1160,F1160,J1160,I1160,H1160,G1160,#REF!,E1160,#REF!)</f>
        <v>0</v>
      </c>
      <c r="X1160" s="22" t="e">
        <f t="shared" si="94"/>
        <v>#DIV/0!</v>
      </c>
      <c r="Y1160" s="22" t="e">
        <f>X1160-#REF!</f>
        <v>#DIV/0!</v>
      </c>
    </row>
    <row r="1161" spans="1:25" s="20" customFormat="1" ht="30" x14ac:dyDescent="0.25">
      <c r="A1161" s="13"/>
      <c r="B1161" s="10" t="s">
        <v>740</v>
      </c>
      <c r="C1161" s="38" t="s">
        <v>4</v>
      </c>
      <c r="D1161" s="58" t="s">
        <v>1274</v>
      </c>
      <c r="E1161" s="12"/>
      <c r="F1161" s="50"/>
      <c r="G1161" s="11"/>
      <c r="H1161" s="4"/>
      <c r="I1161" s="4"/>
      <c r="J1161" s="11"/>
      <c r="K1161" s="4"/>
      <c r="L1161" s="4"/>
      <c r="M1161" s="4"/>
      <c r="N1161" s="4"/>
      <c r="O1161" s="4">
        <v>1100</v>
      </c>
      <c r="P1161" s="4">
        <v>1320</v>
      </c>
      <c r="Q1161" s="11" t="e">
        <f>MIN(P1161,O1161,J1161,I1161,H1161,G1161,F1161,E1161,#REF!,L1161)</f>
        <v>#REF!</v>
      </c>
      <c r="R1161" s="11" t="e">
        <f>Q1161-#REF!</f>
        <v>#REF!</v>
      </c>
      <c r="S1161" s="11" t="e">
        <f t="shared" si="96"/>
        <v>#REF!</v>
      </c>
      <c r="T1161" s="4">
        <f t="shared" si="97"/>
        <v>1100</v>
      </c>
      <c r="U1161" s="21" t="e">
        <f t="shared" si="95"/>
        <v>#REF!</v>
      </c>
      <c r="V1161" s="13" t="s">
        <v>18</v>
      </c>
      <c r="W1161" s="20">
        <f>COUNT(L1161,M1161,N1161,F1161,J1161,I1161,H1161,G1161,#REF!,E1161,#REF!)</f>
        <v>0</v>
      </c>
      <c r="X1161" s="22" t="e">
        <f t="shared" si="94"/>
        <v>#DIV/0!</v>
      </c>
      <c r="Y1161" s="22" t="e">
        <f>X1161-#REF!</f>
        <v>#DIV/0!</v>
      </c>
    </row>
    <row r="1162" spans="1:25" s="20" customFormat="1" ht="30" x14ac:dyDescent="0.25">
      <c r="A1162" s="13"/>
      <c r="B1162" s="10" t="s">
        <v>741</v>
      </c>
      <c r="C1162" s="38" t="s">
        <v>4</v>
      </c>
      <c r="D1162" s="58" t="s">
        <v>1274</v>
      </c>
      <c r="E1162" s="12"/>
      <c r="F1162" s="50"/>
      <c r="G1162" s="11"/>
      <c r="H1162" s="4"/>
      <c r="I1162" s="4"/>
      <c r="J1162" s="11"/>
      <c r="K1162" s="4"/>
      <c r="L1162" s="4"/>
      <c r="M1162" s="4"/>
      <c r="N1162" s="4"/>
      <c r="O1162" s="4">
        <v>400</v>
      </c>
      <c r="P1162" s="4">
        <v>480</v>
      </c>
      <c r="Q1162" s="11" t="e">
        <f>MIN(P1162,O1162,J1162,I1162,H1162,G1162,F1162,E1162,#REF!,L1162)</f>
        <v>#REF!</v>
      </c>
      <c r="R1162" s="11" t="e">
        <f>Q1162-#REF!</f>
        <v>#REF!</v>
      </c>
      <c r="S1162" s="11" t="e">
        <f t="shared" si="96"/>
        <v>#REF!</v>
      </c>
      <c r="T1162" s="4">
        <f t="shared" si="97"/>
        <v>400</v>
      </c>
      <c r="U1162" s="21" t="e">
        <f t="shared" si="95"/>
        <v>#REF!</v>
      </c>
      <c r="V1162" s="13" t="s">
        <v>18</v>
      </c>
      <c r="W1162" s="20">
        <f>COUNT(L1162,M1162,N1162,F1162,J1162,I1162,H1162,G1162,#REF!,E1162,#REF!)</f>
        <v>0</v>
      </c>
      <c r="X1162" s="22" t="e">
        <f t="shared" si="94"/>
        <v>#DIV/0!</v>
      </c>
      <c r="Y1162" s="22" t="e">
        <f>X1162-#REF!</f>
        <v>#DIV/0!</v>
      </c>
    </row>
    <row r="1163" spans="1:25" s="20" customFormat="1" ht="30" x14ac:dyDescent="0.25">
      <c r="A1163" s="13"/>
      <c r="B1163" s="10" t="s">
        <v>742</v>
      </c>
      <c r="C1163" s="38" t="s">
        <v>4</v>
      </c>
      <c r="D1163" s="58" t="s">
        <v>1274</v>
      </c>
      <c r="E1163" s="12"/>
      <c r="F1163" s="50"/>
      <c r="G1163" s="11"/>
      <c r="H1163" s="4"/>
      <c r="I1163" s="4"/>
      <c r="J1163" s="11"/>
      <c r="K1163" s="4"/>
      <c r="L1163" s="4"/>
      <c r="M1163" s="4"/>
      <c r="N1163" s="4"/>
      <c r="O1163" s="4">
        <v>350</v>
      </c>
      <c r="P1163" s="4">
        <v>420</v>
      </c>
      <c r="Q1163" s="11" t="e">
        <f>MIN(P1163,O1163,J1163,I1163,H1163,G1163,F1163,E1163,#REF!,L1163)</f>
        <v>#REF!</v>
      </c>
      <c r="R1163" s="11" t="e">
        <f>Q1163-#REF!</f>
        <v>#REF!</v>
      </c>
      <c r="S1163" s="11" t="e">
        <f t="shared" si="96"/>
        <v>#REF!</v>
      </c>
      <c r="T1163" s="4">
        <f t="shared" si="97"/>
        <v>350</v>
      </c>
      <c r="U1163" s="21" t="e">
        <f t="shared" si="95"/>
        <v>#REF!</v>
      </c>
      <c r="V1163" s="13" t="s">
        <v>18</v>
      </c>
      <c r="W1163" s="20">
        <f>COUNT(L1163,M1163,N1163,F1163,J1163,I1163,H1163,G1163,#REF!,E1163,#REF!)</f>
        <v>0</v>
      </c>
      <c r="X1163" s="22" t="e">
        <f t="shared" si="94"/>
        <v>#DIV/0!</v>
      </c>
      <c r="Y1163" s="22" t="e">
        <f>X1163-#REF!</f>
        <v>#DIV/0!</v>
      </c>
    </row>
    <row r="1164" spans="1:25" s="20" customFormat="1" ht="30" x14ac:dyDescent="0.25">
      <c r="A1164" s="13"/>
      <c r="B1164" s="10" t="s">
        <v>743</v>
      </c>
      <c r="C1164" s="38" t="s">
        <v>4</v>
      </c>
      <c r="D1164" s="58" t="s">
        <v>1274</v>
      </c>
      <c r="E1164" s="12"/>
      <c r="F1164" s="50"/>
      <c r="G1164" s="11"/>
      <c r="H1164" s="4"/>
      <c r="I1164" s="4"/>
      <c r="J1164" s="11"/>
      <c r="K1164" s="4"/>
      <c r="L1164" s="4"/>
      <c r="M1164" s="4"/>
      <c r="N1164" s="4"/>
      <c r="O1164" s="4">
        <v>400</v>
      </c>
      <c r="P1164" s="4">
        <v>480</v>
      </c>
      <c r="Q1164" s="11" t="e">
        <f>MIN(P1164,O1164,J1164,I1164,H1164,G1164,F1164,E1164,#REF!,L1164)</f>
        <v>#REF!</v>
      </c>
      <c r="R1164" s="11" t="e">
        <f>Q1164-#REF!</f>
        <v>#REF!</v>
      </c>
      <c r="S1164" s="11" t="e">
        <f t="shared" si="96"/>
        <v>#REF!</v>
      </c>
      <c r="T1164" s="4">
        <f t="shared" si="97"/>
        <v>400</v>
      </c>
      <c r="U1164" s="21" t="e">
        <f t="shared" si="95"/>
        <v>#REF!</v>
      </c>
      <c r="V1164" s="13" t="s">
        <v>18</v>
      </c>
      <c r="W1164" s="20">
        <f>COUNT(L1164,M1164,N1164,F1164,J1164,I1164,H1164,G1164,#REF!,E1164,#REF!)</f>
        <v>0</v>
      </c>
      <c r="X1164" s="22" t="e">
        <f t="shared" si="94"/>
        <v>#DIV/0!</v>
      </c>
      <c r="Y1164" s="22" t="e">
        <f>X1164-#REF!</f>
        <v>#DIV/0!</v>
      </c>
    </row>
    <row r="1165" spans="1:25" s="20" customFormat="1" ht="30" x14ac:dyDescent="0.25">
      <c r="A1165" s="13"/>
      <c r="B1165" s="10" t="s">
        <v>744</v>
      </c>
      <c r="C1165" s="38" t="s">
        <v>4</v>
      </c>
      <c r="D1165" s="58" t="s">
        <v>1274</v>
      </c>
      <c r="E1165" s="12"/>
      <c r="F1165" s="50"/>
      <c r="G1165" s="11"/>
      <c r="H1165" s="4"/>
      <c r="I1165" s="4"/>
      <c r="J1165" s="11"/>
      <c r="K1165" s="4"/>
      <c r="L1165" s="4"/>
      <c r="M1165" s="4"/>
      <c r="N1165" s="4"/>
      <c r="O1165" s="4">
        <v>900</v>
      </c>
      <c r="P1165" s="4">
        <v>1080</v>
      </c>
      <c r="Q1165" s="11" t="e">
        <f>MIN(P1165,O1165,J1165,I1165,H1165,G1165,F1165,E1165,#REF!,L1165)</f>
        <v>#REF!</v>
      </c>
      <c r="R1165" s="11" t="e">
        <f>Q1165-#REF!</f>
        <v>#REF!</v>
      </c>
      <c r="S1165" s="11" t="e">
        <f t="shared" si="96"/>
        <v>#REF!</v>
      </c>
      <c r="T1165" s="4">
        <f t="shared" si="97"/>
        <v>900</v>
      </c>
      <c r="U1165" s="21" t="e">
        <f t="shared" si="95"/>
        <v>#REF!</v>
      </c>
      <c r="V1165" s="13" t="s">
        <v>18</v>
      </c>
      <c r="W1165" s="20">
        <f>COUNT(L1165,M1165,N1165,F1165,J1165,I1165,H1165,G1165,#REF!,E1165,#REF!)</f>
        <v>0</v>
      </c>
      <c r="X1165" s="22" t="e">
        <f t="shared" si="94"/>
        <v>#DIV/0!</v>
      </c>
      <c r="Y1165" s="22" t="e">
        <f>X1165-#REF!</f>
        <v>#DIV/0!</v>
      </c>
    </row>
    <row r="1166" spans="1:25" s="20" customFormat="1" ht="30" x14ac:dyDescent="0.25">
      <c r="A1166" s="13"/>
      <c r="B1166" s="10" t="s">
        <v>745</v>
      </c>
      <c r="C1166" s="38" t="s">
        <v>4</v>
      </c>
      <c r="D1166" s="58" t="s">
        <v>1274</v>
      </c>
      <c r="E1166" s="12"/>
      <c r="F1166" s="50"/>
      <c r="G1166" s="11"/>
      <c r="H1166" s="4"/>
      <c r="I1166" s="4"/>
      <c r="J1166" s="11"/>
      <c r="K1166" s="4"/>
      <c r="L1166" s="4"/>
      <c r="M1166" s="4"/>
      <c r="N1166" s="4"/>
      <c r="O1166" s="4">
        <v>600</v>
      </c>
      <c r="P1166" s="4">
        <v>720</v>
      </c>
      <c r="Q1166" s="11" t="e">
        <f>MIN(P1166,O1166,J1166,I1166,H1166,G1166,F1166,E1166,#REF!,L1166)</f>
        <v>#REF!</v>
      </c>
      <c r="R1166" s="11" t="e">
        <f>Q1166-#REF!</f>
        <v>#REF!</v>
      </c>
      <c r="S1166" s="11" t="e">
        <f t="shared" si="96"/>
        <v>#REF!</v>
      </c>
      <c r="T1166" s="4">
        <f t="shared" si="97"/>
        <v>600</v>
      </c>
      <c r="U1166" s="21" t="e">
        <f t="shared" si="95"/>
        <v>#REF!</v>
      </c>
      <c r="V1166" s="13" t="s">
        <v>18</v>
      </c>
      <c r="W1166" s="20">
        <f>COUNT(L1166,M1166,N1166,F1166,J1166,I1166,H1166,G1166,#REF!,E1166,#REF!)</f>
        <v>0</v>
      </c>
      <c r="X1166" s="22" t="e">
        <f t="shared" si="94"/>
        <v>#DIV/0!</v>
      </c>
      <c r="Y1166" s="22" t="e">
        <f>X1166-#REF!</f>
        <v>#DIV/0!</v>
      </c>
    </row>
    <row r="1167" spans="1:25" s="20" customFormat="1" ht="30" x14ac:dyDescent="0.25">
      <c r="A1167" s="13"/>
      <c r="B1167" s="10" t="s">
        <v>746</v>
      </c>
      <c r="C1167" s="38" t="s">
        <v>4</v>
      </c>
      <c r="D1167" s="58" t="s">
        <v>1274</v>
      </c>
      <c r="E1167" s="12"/>
      <c r="F1167" s="50"/>
      <c r="G1167" s="11"/>
      <c r="H1167" s="4"/>
      <c r="I1167" s="4"/>
      <c r="J1167" s="11"/>
      <c r="K1167" s="4"/>
      <c r="L1167" s="4"/>
      <c r="M1167" s="4"/>
      <c r="N1167" s="4"/>
      <c r="O1167" s="4">
        <v>200</v>
      </c>
      <c r="P1167" s="4">
        <v>240</v>
      </c>
      <c r="Q1167" s="11" t="e">
        <f>MIN(P1167,O1167,J1167,I1167,H1167,G1167,F1167,E1167,#REF!,L1167)</f>
        <v>#REF!</v>
      </c>
      <c r="R1167" s="11" t="e">
        <f>Q1167-#REF!</f>
        <v>#REF!</v>
      </c>
      <c r="S1167" s="11" t="e">
        <f t="shared" si="96"/>
        <v>#REF!</v>
      </c>
      <c r="T1167" s="4">
        <f t="shared" si="97"/>
        <v>200</v>
      </c>
      <c r="U1167" s="21" t="e">
        <f t="shared" si="95"/>
        <v>#REF!</v>
      </c>
      <c r="V1167" s="13" t="s">
        <v>18</v>
      </c>
      <c r="W1167" s="20">
        <f>COUNT(L1167,M1167,N1167,F1167,J1167,I1167,H1167,G1167,#REF!,E1167,#REF!)</f>
        <v>0</v>
      </c>
      <c r="X1167" s="22" t="e">
        <f t="shared" si="94"/>
        <v>#DIV/0!</v>
      </c>
      <c r="Y1167" s="22" t="e">
        <f>X1167-#REF!</f>
        <v>#DIV/0!</v>
      </c>
    </row>
    <row r="1168" spans="1:25" s="20" customFormat="1" ht="30" x14ac:dyDescent="0.25">
      <c r="A1168" s="13"/>
      <c r="B1168" s="10" t="s">
        <v>747</v>
      </c>
      <c r="C1168" s="38" t="s">
        <v>4</v>
      </c>
      <c r="D1168" s="58" t="s">
        <v>1274</v>
      </c>
      <c r="E1168" s="12"/>
      <c r="F1168" s="50"/>
      <c r="G1168" s="11"/>
      <c r="H1168" s="4"/>
      <c r="I1168" s="4"/>
      <c r="J1168" s="11"/>
      <c r="K1168" s="4"/>
      <c r="L1168" s="4"/>
      <c r="M1168" s="4"/>
      <c r="N1168" s="4"/>
      <c r="O1168" s="4">
        <v>320</v>
      </c>
      <c r="P1168" s="4">
        <v>384</v>
      </c>
      <c r="Q1168" s="11" t="e">
        <f>MIN(P1168,O1168,J1168,I1168,H1168,G1168,F1168,E1168,#REF!,L1168)</f>
        <v>#REF!</v>
      </c>
      <c r="R1168" s="11" t="e">
        <f>Q1168-#REF!</f>
        <v>#REF!</v>
      </c>
      <c r="S1168" s="11" t="e">
        <f t="shared" si="96"/>
        <v>#REF!</v>
      </c>
      <c r="T1168" s="4">
        <f t="shared" si="97"/>
        <v>320</v>
      </c>
      <c r="U1168" s="21" t="e">
        <f t="shared" si="95"/>
        <v>#REF!</v>
      </c>
      <c r="V1168" s="13" t="s">
        <v>18</v>
      </c>
      <c r="W1168" s="20">
        <f>COUNT(L1168,M1168,N1168,F1168,J1168,I1168,H1168,G1168,#REF!,E1168,#REF!)</f>
        <v>0</v>
      </c>
      <c r="X1168" s="22" t="e">
        <f t="shared" si="94"/>
        <v>#DIV/0!</v>
      </c>
      <c r="Y1168" s="22" t="e">
        <f>X1168-#REF!</f>
        <v>#DIV/0!</v>
      </c>
    </row>
    <row r="1169" spans="1:25" s="20" customFormat="1" ht="30" x14ac:dyDescent="0.25">
      <c r="A1169" s="13"/>
      <c r="B1169" s="10" t="s">
        <v>748</v>
      </c>
      <c r="C1169" s="38" t="s">
        <v>4</v>
      </c>
      <c r="D1169" s="58" t="s">
        <v>1274</v>
      </c>
      <c r="E1169" s="12"/>
      <c r="F1169" s="50"/>
      <c r="G1169" s="11"/>
      <c r="H1169" s="4"/>
      <c r="I1169" s="4"/>
      <c r="J1169" s="11"/>
      <c r="K1169" s="4"/>
      <c r="L1169" s="4"/>
      <c r="M1169" s="4"/>
      <c r="N1169" s="4"/>
      <c r="O1169" s="4">
        <v>55</v>
      </c>
      <c r="P1169" s="4">
        <v>66</v>
      </c>
      <c r="Q1169" s="11" t="e">
        <f>MIN(P1169,O1169,J1169,I1169,H1169,G1169,F1169,E1169,#REF!,L1169)</f>
        <v>#REF!</v>
      </c>
      <c r="R1169" s="11" t="e">
        <f>Q1169-#REF!</f>
        <v>#REF!</v>
      </c>
      <c r="S1169" s="11" t="e">
        <f t="shared" si="96"/>
        <v>#REF!</v>
      </c>
      <c r="T1169" s="4">
        <f t="shared" si="97"/>
        <v>55</v>
      </c>
      <c r="U1169" s="21" t="e">
        <f t="shared" si="95"/>
        <v>#REF!</v>
      </c>
      <c r="V1169" s="13" t="s">
        <v>18</v>
      </c>
      <c r="W1169" s="20">
        <f>COUNT(L1169,M1169,N1169,F1169,J1169,I1169,H1169,G1169,#REF!,E1169,#REF!)</f>
        <v>0</v>
      </c>
      <c r="X1169" s="22" t="e">
        <f t="shared" ref="X1169:X1232" si="98">AVERAGE(N1169,M1169,L1169,K1169,J1169,I1169,H1169,G1169,F1169)</f>
        <v>#DIV/0!</v>
      </c>
      <c r="Y1169" s="22" t="e">
        <f>X1169-#REF!</f>
        <v>#DIV/0!</v>
      </c>
    </row>
    <row r="1170" spans="1:25" s="20" customFormat="1" ht="30" x14ac:dyDescent="0.25">
      <c r="A1170" s="13"/>
      <c r="B1170" s="10" t="s">
        <v>749</v>
      </c>
      <c r="C1170" s="38" t="s">
        <v>4</v>
      </c>
      <c r="D1170" s="58" t="s">
        <v>1274</v>
      </c>
      <c r="E1170" s="12"/>
      <c r="F1170" s="50"/>
      <c r="G1170" s="11"/>
      <c r="H1170" s="4"/>
      <c r="I1170" s="4"/>
      <c r="J1170" s="11"/>
      <c r="K1170" s="4"/>
      <c r="L1170" s="4"/>
      <c r="M1170" s="4"/>
      <c r="N1170" s="4"/>
      <c r="O1170" s="4">
        <v>1200</v>
      </c>
      <c r="P1170" s="4">
        <v>1440</v>
      </c>
      <c r="Q1170" s="11" t="e">
        <f>MIN(P1170,O1170,J1170,I1170,H1170,G1170,F1170,E1170,#REF!,L1170)</f>
        <v>#REF!</v>
      </c>
      <c r="R1170" s="11" t="e">
        <f>Q1170-#REF!</f>
        <v>#REF!</v>
      </c>
      <c r="S1170" s="11" t="e">
        <f t="shared" si="96"/>
        <v>#REF!</v>
      </c>
      <c r="T1170" s="4">
        <f t="shared" si="97"/>
        <v>1200</v>
      </c>
      <c r="U1170" s="21" t="e">
        <f t="shared" si="95"/>
        <v>#REF!</v>
      </c>
      <c r="V1170" s="13" t="s">
        <v>18</v>
      </c>
      <c r="W1170" s="20">
        <f>COUNT(L1170,M1170,N1170,F1170,J1170,I1170,H1170,G1170,#REF!,E1170,#REF!)</f>
        <v>0</v>
      </c>
      <c r="X1170" s="22" t="e">
        <f t="shared" si="98"/>
        <v>#DIV/0!</v>
      </c>
      <c r="Y1170" s="22" t="e">
        <f>X1170-#REF!</f>
        <v>#DIV/0!</v>
      </c>
    </row>
    <row r="1171" spans="1:25" s="20" customFormat="1" ht="30" x14ac:dyDescent="0.25">
      <c r="A1171" s="13"/>
      <c r="B1171" s="10" t="s">
        <v>750</v>
      </c>
      <c r="C1171" s="38" t="s">
        <v>4</v>
      </c>
      <c r="D1171" s="58" t="s">
        <v>1274</v>
      </c>
      <c r="E1171" s="12"/>
      <c r="F1171" s="50"/>
      <c r="G1171" s="11"/>
      <c r="H1171" s="4"/>
      <c r="I1171" s="4"/>
      <c r="J1171" s="11"/>
      <c r="K1171" s="4"/>
      <c r="L1171" s="4"/>
      <c r="M1171" s="4"/>
      <c r="N1171" s="4"/>
      <c r="O1171" s="4">
        <v>1000</v>
      </c>
      <c r="P1171" s="4">
        <v>1200</v>
      </c>
      <c r="Q1171" s="11" t="e">
        <f>MIN(P1171,O1171,J1171,I1171,H1171,G1171,F1171,E1171,#REF!,L1171)</f>
        <v>#REF!</v>
      </c>
      <c r="R1171" s="11" t="e">
        <f>Q1171-#REF!</f>
        <v>#REF!</v>
      </c>
      <c r="S1171" s="11" t="e">
        <f t="shared" si="96"/>
        <v>#REF!</v>
      </c>
      <c r="T1171" s="4">
        <f t="shared" si="97"/>
        <v>1000</v>
      </c>
      <c r="U1171" s="21" t="e">
        <f t="shared" si="95"/>
        <v>#REF!</v>
      </c>
      <c r="V1171" s="13" t="s">
        <v>18</v>
      </c>
      <c r="W1171" s="20">
        <f>COUNT(L1171,M1171,N1171,F1171,J1171,I1171,H1171,G1171,#REF!,E1171,#REF!)</f>
        <v>0</v>
      </c>
      <c r="X1171" s="22" t="e">
        <f t="shared" si="98"/>
        <v>#DIV/0!</v>
      </c>
      <c r="Y1171" s="22" t="e">
        <f>X1171-#REF!</f>
        <v>#DIV/0!</v>
      </c>
    </row>
    <row r="1172" spans="1:25" s="20" customFormat="1" ht="30" x14ac:dyDescent="0.25">
      <c r="A1172" s="13"/>
      <c r="B1172" s="10" t="s">
        <v>751</v>
      </c>
      <c r="C1172" s="38" t="s">
        <v>4</v>
      </c>
      <c r="D1172" s="58" t="s">
        <v>1274</v>
      </c>
      <c r="E1172" s="12"/>
      <c r="F1172" s="50"/>
      <c r="G1172" s="11"/>
      <c r="H1172" s="4"/>
      <c r="I1172" s="4"/>
      <c r="J1172" s="11"/>
      <c r="K1172" s="4"/>
      <c r="L1172" s="4"/>
      <c r="M1172" s="4"/>
      <c r="N1172" s="4"/>
      <c r="O1172" s="4">
        <v>400</v>
      </c>
      <c r="P1172" s="4">
        <v>480</v>
      </c>
      <c r="Q1172" s="11" t="e">
        <f>MIN(P1172,O1172,J1172,I1172,H1172,G1172,F1172,E1172,#REF!,L1172)</f>
        <v>#REF!</v>
      </c>
      <c r="R1172" s="11" t="e">
        <f>Q1172-#REF!</f>
        <v>#REF!</v>
      </c>
      <c r="S1172" s="11" t="e">
        <f t="shared" si="96"/>
        <v>#REF!</v>
      </c>
      <c r="T1172" s="4">
        <f t="shared" si="97"/>
        <v>400</v>
      </c>
      <c r="U1172" s="21" t="e">
        <f t="shared" si="95"/>
        <v>#REF!</v>
      </c>
      <c r="V1172" s="13" t="s">
        <v>18</v>
      </c>
      <c r="W1172" s="20">
        <f>COUNT(L1172,M1172,N1172,F1172,J1172,I1172,H1172,G1172,#REF!,E1172,#REF!)</f>
        <v>0</v>
      </c>
      <c r="X1172" s="22" t="e">
        <f t="shared" si="98"/>
        <v>#DIV/0!</v>
      </c>
      <c r="Y1172" s="22" t="e">
        <f>X1172-#REF!</f>
        <v>#DIV/0!</v>
      </c>
    </row>
    <row r="1173" spans="1:25" s="20" customFormat="1" ht="30" x14ac:dyDescent="0.25">
      <c r="A1173" s="13"/>
      <c r="B1173" s="10" t="s">
        <v>752</v>
      </c>
      <c r="C1173" s="38" t="s">
        <v>4</v>
      </c>
      <c r="D1173" s="58" t="s">
        <v>1274</v>
      </c>
      <c r="E1173" s="12"/>
      <c r="F1173" s="50"/>
      <c r="G1173" s="11"/>
      <c r="H1173" s="4"/>
      <c r="I1173" s="4"/>
      <c r="J1173" s="11"/>
      <c r="K1173" s="4"/>
      <c r="L1173" s="4"/>
      <c r="M1173" s="4"/>
      <c r="N1173" s="4"/>
      <c r="O1173" s="4">
        <v>350</v>
      </c>
      <c r="P1173" s="4">
        <v>420</v>
      </c>
      <c r="Q1173" s="11" t="e">
        <f>MIN(P1173,O1173,J1173,I1173,H1173,G1173,F1173,E1173,#REF!,L1173)</f>
        <v>#REF!</v>
      </c>
      <c r="R1173" s="11" t="e">
        <f>Q1173-#REF!</f>
        <v>#REF!</v>
      </c>
      <c r="S1173" s="11" t="e">
        <f t="shared" si="96"/>
        <v>#REF!</v>
      </c>
      <c r="T1173" s="4">
        <f t="shared" si="97"/>
        <v>350</v>
      </c>
      <c r="U1173" s="21" t="e">
        <f t="shared" si="95"/>
        <v>#REF!</v>
      </c>
      <c r="V1173" s="13" t="s">
        <v>18</v>
      </c>
      <c r="W1173" s="20">
        <f>COUNT(L1173,M1173,N1173,F1173,J1173,I1173,H1173,G1173,#REF!,E1173,#REF!)</f>
        <v>0</v>
      </c>
      <c r="X1173" s="22" t="e">
        <f t="shared" si="98"/>
        <v>#DIV/0!</v>
      </c>
      <c r="Y1173" s="22" t="e">
        <f>X1173-#REF!</f>
        <v>#DIV/0!</v>
      </c>
    </row>
    <row r="1174" spans="1:25" s="20" customFormat="1" ht="30" x14ac:dyDescent="0.25">
      <c r="A1174" s="13"/>
      <c r="B1174" s="10" t="s">
        <v>753</v>
      </c>
      <c r="C1174" s="38" t="s">
        <v>4</v>
      </c>
      <c r="D1174" s="58" t="s">
        <v>1274</v>
      </c>
      <c r="E1174" s="12"/>
      <c r="F1174" s="50"/>
      <c r="G1174" s="11"/>
      <c r="H1174" s="4"/>
      <c r="I1174" s="4"/>
      <c r="J1174" s="11"/>
      <c r="K1174" s="4"/>
      <c r="L1174" s="4"/>
      <c r="M1174" s="4"/>
      <c r="N1174" s="4"/>
      <c r="O1174" s="4">
        <v>400</v>
      </c>
      <c r="P1174" s="4">
        <v>480</v>
      </c>
      <c r="Q1174" s="11" t="e">
        <f>MIN(P1174,O1174,J1174,I1174,H1174,G1174,F1174,E1174,#REF!,L1174)</f>
        <v>#REF!</v>
      </c>
      <c r="R1174" s="11" t="e">
        <f>Q1174-#REF!</f>
        <v>#REF!</v>
      </c>
      <c r="S1174" s="11" t="e">
        <f t="shared" si="96"/>
        <v>#REF!</v>
      </c>
      <c r="T1174" s="4">
        <f t="shared" si="97"/>
        <v>400</v>
      </c>
      <c r="U1174" s="21" t="e">
        <f t="shared" si="95"/>
        <v>#REF!</v>
      </c>
      <c r="V1174" s="13" t="s">
        <v>18</v>
      </c>
      <c r="W1174" s="20">
        <f>COUNT(L1174,M1174,N1174,F1174,J1174,I1174,H1174,G1174,#REF!,E1174,#REF!)</f>
        <v>0</v>
      </c>
      <c r="X1174" s="22" t="e">
        <f t="shared" si="98"/>
        <v>#DIV/0!</v>
      </c>
      <c r="Y1174" s="22" t="e">
        <f>X1174-#REF!</f>
        <v>#DIV/0!</v>
      </c>
    </row>
    <row r="1175" spans="1:25" s="20" customFormat="1" ht="30" x14ac:dyDescent="0.25">
      <c r="A1175" s="13"/>
      <c r="B1175" s="10" t="s">
        <v>754</v>
      </c>
      <c r="C1175" s="38" t="s">
        <v>4</v>
      </c>
      <c r="D1175" s="58" t="s">
        <v>1274</v>
      </c>
      <c r="E1175" s="12"/>
      <c r="F1175" s="50"/>
      <c r="G1175" s="11"/>
      <c r="H1175" s="4"/>
      <c r="I1175" s="4"/>
      <c r="J1175" s="11"/>
      <c r="K1175" s="4"/>
      <c r="L1175" s="4"/>
      <c r="M1175" s="4"/>
      <c r="N1175" s="4"/>
      <c r="O1175" s="4">
        <v>900</v>
      </c>
      <c r="P1175" s="4">
        <v>1080</v>
      </c>
      <c r="Q1175" s="11" t="e">
        <f>MIN(P1175,O1175,J1175,I1175,H1175,G1175,F1175,E1175,#REF!,L1175)</f>
        <v>#REF!</v>
      </c>
      <c r="R1175" s="11" t="e">
        <f>Q1175-#REF!</f>
        <v>#REF!</v>
      </c>
      <c r="S1175" s="11" t="e">
        <f t="shared" si="96"/>
        <v>#REF!</v>
      </c>
      <c r="T1175" s="4">
        <f t="shared" si="97"/>
        <v>900</v>
      </c>
      <c r="U1175" s="21" t="e">
        <f t="shared" si="95"/>
        <v>#REF!</v>
      </c>
      <c r="V1175" s="13" t="s">
        <v>18</v>
      </c>
      <c r="W1175" s="20">
        <f>COUNT(L1175,M1175,N1175,F1175,J1175,I1175,H1175,G1175,#REF!,E1175,#REF!)</f>
        <v>0</v>
      </c>
      <c r="X1175" s="22" t="e">
        <f t="shared" si="98"/>
        <v>#DIV/0!</v>
      </c>
      <c r="Y1175" s="22" t="e">
        <f>X1175-#REF!</f>
        <v>#DIV/0!</v>
      </c>
    </row>
    <row r="1176" spans="1:25" s="20" customFormat="1" ht="30" x14ac:dyDescent="0.25">
      <c r="A1176" s="13"/>
      <c r="B1176" s="10" t="s">
        <v>755</v>
      </c>
      <c r="C1176" s="38" t="s">
        <v>4</v>
      </c>
      <c r="D1176" s="58" t="s">
        <v>1274</v>
      </c>
      <c r="E1176" s="12"/>
      <c r="F1176" s="50"/>
      <c r="G1176" s="11"/>
      <c r="H1176" s="4"/>
      <c r="I1176" s="4"/>
      <c r="J1176" s="11"/>
      <c r="K1176" s="4"/>
      <c r="L1176" s="4"/>
      <c r="M1176" s="4"/>
      <c r="N1176" s="4"/>
      <c r="O1176" s="4">
        <v>600</v>
      </c>
      <c r="P1176" s="4">
        <v>720</v>
      </c>
      <c r="Q1176" s="11" t="e">
        <f>MIN(P1176,O1176,J1176,I1176,H1176,G1176,F1176,E1176,#REF!,L1176)</f>
        <v>#REF!</v>
      </c>
      <c r="R1176" s="11" t="e">
        <f>Q1176-#REF!</f>
        <v>#REF!</v>
      </c>
      <c r="S1176" s="11" t="e">
        <f t="shared" si="96"/>
        <v>#REF!</v>
      </c>
      <c r="T1176" s="4">
        <f t="shared" si="97"/>
        <v>600</v>
      </c>
      <c r="U1176" s="21" t="e">
        <f t="shared" si="95"/>
        <v>#REF!</v>
      </c>
      <c r="V1176" s="13" t="s">
        <v>18</v>
      </c>
      <c r="W1176" s="20">
        <f>COUNT(L1176,M1176,N1176,F1176,J1176,I1176,H1176,G1176,#REF!,E1176,#REF!)</f>
        <v>0</v>
      </c>
      <c r="X1176" s="22" t="e">
        <f t="shared" si="98"/>
        <v>#DIV/0!</v>
      </c>
      <c r="Y1176" s="22" t="e">
        <f>X1176-#REF!</f>
        <v>#DIV/0!</v>
      </c>
    </row>
    <row r="1177" spans="1:25" s="20" customFormat="1" ht="30" x14ac:dyDescent="0.25">
      <c r="A1177" s="13"/>
      <c r="B1177" s="10" t="s">
        <v>756</v>
      </c>
      <c r="C1177" s="38" t="s">
        <v>4</v>
      </c>
      <c r="D1177" s="58" t="s">
        <v>1274</v>
      </c>
      <c r="E1177" s="12"/>
      <c r="F1177" s="50"/>
      <c r="G1177" s="11"/>
      <c r="H1177" s="4"/>
      <c r="I1177" s="4"/>
      <c r="J1177" s="11"/>
      <c r="K1177" s="4"/>
      <c r="L1177" s="4"/>
      <c r="M1177" s="4"/>
      <c r="N1177" s="4"/>
      <c r="O1177" s="4">
        <v>200</v>
      </c>
      <c r="P1177" s="4">
        <v>240</v>
      </c>
      <c r="Q1177" s="11" t="e">
        <f>MIN(P1177,O1177,J1177,I1177,H1177,G1177,F1177,E1177,#REF!,L1177)</f>
        <v>#REF!</v>
      </c>
      <c r="R1177" s="11" t="e">
        <f>Q1177-#REF!</f>
        <v>#REF!</v>
      </c>
      <c r="S1177" s="11" t="e">
        <f t="shared" si="96"/>
        <v>#REF!</v>
      </c>
      <c r="T1177" s="4">
        <f t="shared" si="97"/>
        <v>200</v>
      </c>
      <c r="U1177" s="21" t="e">
        <f t="shared" si="95"/>
        <v>#REF!</v>
      </c>
      <c r="V1177" s="13" t="s">
        <v>18</v>
      </c>
      <c r="W1177" s="20">
        <f>COUNT(L1177,M1177,N1177,F1177,J1177,I1177,H1177,G1177,#REF!,E1177,#REF!)</f>
        <v>0</v>
      </c>
      <c r="X1177" s="22" t="e">
        <f t="shared" si="98"/>
        <v>#DIV/0!</v>
      </c>
      <c r="Y1177" s="22" t="e">
        <f>X1177-#REF!</f>
        <v>#DIV/0!</v>
      </c>
    </row>
    <row r="1178" spans="1:25" s="20" customFormat="1" ht="30" x14ac:dyDescent="0.25">
      <c r="A1178" s="13"/>
      <c r="B1178" s="10" t="s">
        <v>757</v>
      </c>
      <c r="C1178" s="38" t="s">
        <v>4</v>
      </c>
      <c r="D1178" s="58" t="s">
        <v>1274</v>
      </c>
      <c r="E1178" s="12"/>
      <c r="F1178" s="50"/>
      <c r="G1178" s="11"/>
      <c r="H1178" s="4"/>
      <c r="I1178" s="4"/>
      <c r="J1178" s="11"/>
      <c r="K1178" s="4"/>
      <c r="L1178" s="4"/>
      <c r="M1178" s="4"/>
      <c r="N1178" s="4"/>
      <c r="O1178" s="4">
        <v>320</v>
      </c>
      <c r="P1178" s="4">
        <v>384</v>
      </c>
      <c r="Q1178" s="11" t="e">
        <f>MIN(P1178,O1178,J1178,I1178,H1178,G1178,F1178,E1178,#REF!,L1178)</f>
        <v>#REF!</v>
      </c>
      <c r="R1178" s="11" t="e">
        <f>Q1178-#REF!</f>
        <v>#REF!</v>
      </c>
      <c r="S1178" s="11" t="e">
        <f t="shared" si="96"/>
        <v>#REF!</v>
      </c>
      <c r="T1178" s="4">
        <f t="shared" si="97"/>
        <v>320</v>
      </c>
      <c r="U1178" s="21" t="e">
        <f t="shared" si="95"/>
        <v>#REF!</v>
      </c>
      <c r="V1178" s="13" t="s">
        <v>18</v>
      </c>
      <c r="W1178" s="20">
        <f>COUNT(L1178,M1178,N1178,F1178,J1178,I1178,H1178,G1178,#REF!,E1178,#REF!)</f>
        <v>0</v>
      </c>
      <c r="X1178" s="22" t="e">
        <f t="shared" si="98"/>
        <v>#DIV/0!</v>
      </c>
      <c r="Y1178" s="22" t="e">
        <f>X1178-#REF!</f>
        <v>#DIV/0!</v>
      </c>
    </row>
    <row r="1179" spans="1:25" s="20" customFormat="1" ht="30" x14ac:dyDescent="0.25">
      <c r="A1179" s="13"/>
      <c r="B1179" s="10" t="s">
        <v>758</v>
      </c>
      <c r="C1179" s="38" t="s">
        <v>4</v>
      </c>
      <c r="D1179" s="58" t="s">
        <v>1274</v>
      </c>
      <c r="E1179" s="12"/>
      <c r="F1179" s="50"/>
      <c r="G1179" s="11"/>
      <c r="H1179" s="4"/>
      <c r="I1179" s="4"/>
      <c r="J1179" s="11"/>
      <c r="K1179" s="4"/>
      <c r="L1179" s="4"/>
      <c r="M1179" s="4"/>
      <c r="N1179" s="4"/>
      <c r="O1179" s="4">
        <v>55</v>
      </c>
      <c r="P1179" s="4">
        <v>66</v>
      </c>
      <c r="Q1179" s="11" t="e">
        <f>MIN(P1179,O1179,J1179,I1179,H1179,G1179,F1179,E1179,#REF!,L1179)</f>
        <v>#REF!</v>
      </c>
      <c r="R1179" s="11" t="e">
        <f>Q1179-#REF!</f>
        <v>#REF!</v>
      </c>
      <c r="S1179" s="11" t="e">
        <f t="shared" si="96"/>
        <v>#REF!</v>
      </c>
      <c r="T1179" s="4">
        <f t="shared" si="97"/>
        <v>55</v>
      </c>
      <c r="U1179" s="21" t="e">
        <f t="shared" si="95"/>
        <v>#REF!</v>
      </c>
      <c r="V1179" s="13" t="s">
        <v>18</v>
      </c>
      <c r="W1179" s="20">
        <f>COUNT(L1179,M1179,N1179,F1179,J1179,I1179,H1179,G1179,#REF!,E1179,#REF!)</f>
        <v>0</v>
      </c>
      <c r="X1179" s="22" t="e">
        <f t="shared" si="98"/>
        <v>#DIV/0!</v>
      </c>
      <c r="Y1179" s="22" t="e">
        <f>X1179-#REF!</f>
        <v>#DIV/0!</v>
      </c>
    </row>
    <row r="1180" spans="1:25" s="20" customFormat="1" x14ac:dyDescent="0.25">
      <c r="A1180" s="32" t="s">
        <v>80</v>
      </c>
      <c r="B1180" s="33" t="s">
        <v>759</v>
      </c>
      <c r="C1180" s="36"/>
      <c r="D1180" s="58"/>
      <c r="E1180" s="12"/>
      <c r="F1180" s="48"/>
      <c r="G1180" s="11"/>
      <c r="H1180" s="4"/>
      <c r="I1180" s="4"/>
      <c r="J1180" s="11"/>
      <c r="K1180" s="4"/>
      <c r="L1180" s="4"/>
      <c r="M1180" s="4"/>
      <c r="N1180" s="4"/>
      <c r="O1180" s="4"/>
      <c r="P1180" s="4"/>
      <c r="Q1180" s="11" t="e">
        <f>MIN(P1180,O1180,J1180,I1180,H1180,G1180,F1180,E1180,#REF!,L1180)</f>
        <v>#REF!</v>
      </c>
      <c r="R1180" s="11" t="e">
        <f>Q1180-#REF!</f>
        <v>#REF!</v>
      </c>
      <c r="S1180" s="11" t="e">
        <f t="shared" si="96"/>
        <v>#REF!</v>
      </c>
      <c r="T1180" s="4"/>
      <c r="U1180" s="21" t="e">
        <f t="shared" ref="U1180:U1243" si="99">(T1180-Q1180)/Q1180</f>
        <v>#REF!</v>
      </c>
      <c r="V1180" s="13"/>
      <c r="X1180" s="22" t="e">
        <f t="shared" si="98"/>
        <v>#DIV/0!</v>
      </c>
      <c r="Y1180" s="22" t="e">
        <f>X1180-#REF!</f>
        <v>#DIV/0!</v>
      </c>
    </row>
    <row r="1181" spans="1:25" s="20" customFormat="1" ht="30" x14ac:dyDescent="0.25">
      <c r="A1181" s="13"/>
      <c r="B1181" s="10" t="s">
        <v>760</v>
      </c>
      <c r="C1181" s="36" t="s">
        <v>4</v>
      </c>
      <c r="D1181" s="58" t="s">
        <v>1274</v>
      </c>
      <c r="E1181" s="12"/>
      <c r="F1181" s="48"/>
      <c r="G1181" s="11"/>
      <c r="H1181" s="4"/>
      <c r="I1181" s="4"/>
      <c r="J1181" s="11"/>
      <c r="K1181" s="4"/>
      <c r="L1181" s="4"/>
      <c r="M1181" s="4"/>
      <c r="N1181" s="4"/>
      <c r="O1181" s="4"/>
      <c r="P1181" s="4"/>
      <c r="Q1181" s="11" t="e">
        <f>MIN(P1181,O1181,J1181,I1181,H1181,G1181,F1181,E1181,#REF!,L1181)</f>
        <v>#REF!</v>
      </c>
      <c r="R1181" s="11" t="e">
        <f>Q1181-#REF!</f>
        <v>#REF!</v>
      </c>
      <c r="S1181" s="11" t="e">
        <f t="shared" si="96"/>
        <v>#REF!</v>
      </c>
      <c r="T1181" s="4">
        <f t="shared" ref="T1181:T1224" si="100">E1181</f>
        <v>0</v>
      </c>
      <c r="U1181" s="21" t="e">
        <f t="shared" si="99"/>
        <v>#REF!</v>
      </c>
      <c r="V1181" s="13" t="s">
        <v>5</v>
      </c>
      <c r="W1181" s="20">
        <f>COUNT(L1181,M1181,N1181,F1181,J1181,I1181,H1181,G1181,#REF!,E1181,#REF!)</f>
        <v>0</v>
      </c>
      <c r="X1181" s="22" t="e">
        <f t="shared" si="98"/>
        <v>#DIV/0!</v>
      </c>
      <c r="Y1181" s="22" t="e">
        <f>X1181-#REF!</f>
        <v>#DIV/0!</v>
      </c>
    </row>
    <row r="1182" spans="1:25" s="20" customFormat="1" ht="30" x14ac:dyDescent="0.25">
      <c r="A1182" s="13"/>
      <c r="B1182" s="10" t="s">
        <v>761</v>
      </c>
      <c r="C1182" s="36" t="s">
        <v>4</v>
      </c>
      <c r="D1182" s="58" t="s">
        <v>1274</v>
      </c>
      <c r="E1182" s="12"/>
      <c r="F1182" s="48"/>
      <c r="G1182" s="11"/>
      <c r="H1182" s="4"/>
      <c r="I1182" s="4"/>
      <c r="J1182" s="11"/>
      <c r="K1182" s="4"/>
      <c r="L1182" s="4"/>
      <c r="M1182" s="4"/>
      <c r="N1182" s="4"/>
      <c r="O1182" s="4"/>
      <c r="P1182" s="4"/>
      <c r="Q1182" s="11" t="e">
        <f>MIN(P1182,O1182,J1182,I1182,H1182,G1182,F1182,E1182,#REF!,L1182)</f>
        <v>#REF!</v>
      </c>
      <c r="R1182" s="11" t="e">
        <f>Q1182-#REF!</f>
        <v>#REF!</v>
      </c>
      <c r="S1182" s="11" t="e">
        <f t="shared" si="96"/>
        <v>#REF!</v>
      </c>
      <c r="T1182" s="4">
        <f t="shared" si="100"/>
        <v>0</v>
      </c>
      <c r="U1182" s="21" t="e">
        <f t="shared" si="99"/>
        <v>#REF!</v>
      </c>
      <c r="V1182" s="13" t="s">
        <v>5</v>
      </c>
      <c r="W1182" s="20">
        <f>COUNT(L1182,M1182,N1182,F1182,J1182,I1182,H1182,G1182,#REF!,E1182,#REF!)</f>
        <v>0</v>
      </c>
      <c r="X1182" s="22" t="e">
        <f t="shared" si="98"/>
        <v>#DIV/0!</v>
      </c>
      <c r="Y1182" s="22" t="e">
        <f>X1182-#REF!</f>
        <v>#DIV/0!</v>
      </c>
    </row>
    <row r="1183" spans="1:25" s="20" customFormat="1" ht="30" x14ac:dyDescent="0.25">
      <c r="A1183" s="13"/>
      <c r="B1183" s="10" t="s">
        <v>762</v>
      </c>
      <c r="C1183" s="36" t="s">
        <v>4</v>
      </c>
      <c r="D1183" s="58" t="s">
        <v>1274</v>
      </c>
      <c r="E1183" s="12"/>
      <c r="F1183" s="48"/>
      <c r="G1183" s="11"/>
      <c r="H1183" s="4"/>
      <c r="I1183" s="4"/>
      <c r="J1183" s="11"/>
      <c r="K1183" s="4"/>
      <c r="L1183" s="4"/>
      <c r="M1183" s="4"/>
      <c r="N1183" s="4"/>
      <c r="O1183" s="4"/>
      <c r="P1183" s="4"/>
      <c r="Q1183" s="11" t="e">
        <f>MIN(P1183,O1183,J1183,I1183,H1183,G1183,F1183,E1183,#REF!,L1183)</f>
        <v>#REF!</v>
      </c>
      <c r="R1183" s="11" t="e">
        <f>Q1183-#REF!</f>
        <v>#REF!</v>
      </c>
      <c r="S1183" s="11" t="e">
        <f t="shared" si="96"/>
        <v>#REF!</v>
      </c>
      <c r="T1183" s="4">
        <f t="shared" si="100"/>
        <v>0</v>
      </c>
      <c r="U1183" s="21" t="e">
        <f t="shared" si="99"/>
        <v>#REF!</v>
      </c>
      <c r="V1183" s="13" t="s">
        <v>5</v>
      </c>
      <c r="W1183" s="20">
        <f>COUNT(L1183,M1183,N1183,F1183,J1183,I1183,H1183,G1183,#REF!,E1183,#REF!)</f>
        <v>0</v>
      </c>
      <c r="X1183" s="22" t="e">
        <f t="shared" si="98"/>
        <v>#DIV/0!</v>
      </c>
      <c r="Y1183" s="22" t="e">
        <f>X1183-#REF!</f>
        <v>#DIV/0!</v>
      </c>
    </row>
    <row r="1184" spans="1:25" s="20" customFormat="1" ht="30" x14ac:dyDescent="0.25">
      <c r="A1184" s="13"/>
      <c r="B1184" s="10" t="s">
        <v>763</v>
      </c>
      <c r="C1184" s="36" t="s">
        <v>4</v>
      </c>
      <c r="D1184" s="58" t="s">
        <v>1274</v>
      </c>
      <c r="E1184" s="12"/>
      <c r="F1184" s="48"/>
      <c r="G1184" s="11"/>
      <c r="H1184" s="4"/>
      <c r="I1184" s="4"/>
      <c r="J1184" s="11"/>
      <c r="K1184" s="4"/>
      <c r="L1184" s="4"/>
      <c r="M1184" s="4"/>
      <c r="N1184" s="4"/>
      <c r="O1184" s="4"/>
      <c r="P1184" s="4"/>
      <c r="Q1184" s="11" t="e">
        <f>MIN(P1184,O1184,J1184,I1184,H1184,G1184,F1184,E1184,#REF!,L1184)</f>
        <v>#REF!</v>
      </c>
      <c r="R1184" s="11" t="e">
        <f>Q1184-#REF!</f>
        <v>#REF!</v>
      </c>
      <c r="S1184" s="11" t="e">
        <f t="shared" si="96"/>
        <v>#REF!</v>
      </c>
      <c r="T1184" s="4">
        <f t="shared" si="100"/>
        <v>0</v>
      </c>
      <c r="U1184" s="21" t="e">
        <f t="shared" si="99"/>
        <v>#REF!</v>
      </c>
      <c r="V1184" s="13" t="s">
        <v>5</v>
      </c>
      <c r="W1184" s="20">
        <f>COUNT(L1184,M1184,N1184,F1184,J1184,I1184,H1184,G1184,#REF!,E1184,#REF!)</f>
        <v>0</v>
      </c>
      <c r="X1184" s="22" t="e">
        <f t="shared" si="98"/>
        <v>#DIV/0!</v>
      </c>
      <c r="Y1184" s="22" t="e">
        <f>X1184-#REF!</f>
        <v>#DIV/0!</v>
      </c>
    </row>
    <row r="1185" spans="1:25" s="20" customFormat="1" ht="30" x14ac:dyDescent="0.25">
      <c r="A1185" s="13"/>
      <c r="B1185" s="10" t="s">
        <v>764</v>
      </c>
      <c r="C1185" s="36" t="s">
        <v>4</v>
      </c>
      <c r="D1185" s="58" t="s">
        <v>1274</v>
      </c>
      <c r="E1185" s="12"/>
      <c r="F1185" s="48"/>
      <c r="G1185" s="11"/>
      <c r="H1185" s="4"/>
      <c r="I1185" s="4"/>
      <c r="J1185" s="11"/>
      <c r="K1185" s="4"/>
      <c r="L1185" s="4"/>
      <c r="M1185" s="4"/>
      <c r="N1185" s="4"/>
      <c r="O1185" s="4"/>
      <c r="P1185" s="4"/>
      <c r="Q1185" s="11" t="e">
        <f>MIN(P1185,O1185,J1185,I1185,H1185,G1185,F1185,E1185,#REF!,L1185)</f>
        <v>#REF!</v>
      </c>
      <c r="R1185" s="11" t="e">
        <f>Q1185-#REF!</f>
        <v>#REF!</v>
      </c>
      <c r="S1185" s="11" t="e">
        <f t="shared" si="96"/>
        <v>#REF!</v>
      </c>
      <c r="T1185" s="4">
        <f t="shared" si="100"/>
        <v>0</v>
      </c>
      <c r="U1185" s="21" t="e">
        <f t="shared" si="99"/>
        <v>#REF!</v>
      </c>
      <c r="V1185" s="13" t="s">
        <v>5</v>
      </c>
      <c r="W1185" s="20">
        <f>COUNT(L1185,M1185,N1185,F1185,J1185,I1185,H1185,G1185,#REF!,E1185,#REF!)</f>
        <v>0</v>
      </c>
      <c r="X1185" s="22" t="e">
        <f t="shared" si="98"/>
        <v>#DIV/0!</v>
      </c>
      <c r="Y1185" s="22" t="e">
        <f>X1185-#REF!</f>
        <v>#DIV/0!</v>
      </c>
    </row>
    <row r="1186" spans="1:25" s="20" customFormat="1" ht="30" x14ac:dyDescent="0.25">
      <c r="A1186" s="13"/>
      <c r="B1186" s="10" t="s">
        <v>765</v>
      </c>
      <c r="C1186" s="36" t="s">
        <v>4</v>
      </c>
      <c r="D1186" s="58" t="s">
        <v>1274</v>
      </c>
      <c r="E1186" s="12"/>
      <c r="F1186" s="48"/>
      <c r="G1186" s="11"/>
      <c r="H1186" s="4"/>
      <c r="I1186" s="4"/>
      <c r="J1186" s="11"/>
      <c r="K1186" s="4"/>
      <c r="L1186" s="4"/>
      <c r="M1186" s="4"/>
      <c r="N1186" s="4"/>
      <c r="O1186" s="4"/>
      <c r="P1186" s="4"/>
      <c r="Q1186" s="11" t="e">
        <f>MIN(P1186,O1186,J1186,I1186,H1186,G1186,F1186,E1186,#REF!,L1186)</f>
        <v>#REF!</v>
      </c>
      <c r="R1186" s="11" t="e">
        <f>Q1186-#REF!</f>
        <v>#REF!</v>
      </c>
      <c r="S1186" s="11" t="e">
        <f t="shared" si="96"/>
        <v>#REF!</v>
      </c>
      <c r="T1186" s="4">
        <f t="shared" si="100"/>
        <v>0</v>
      </c>
      <c r="U1186" s="21" t="e">
        <f t="shared" si="99"/>
        <v>#REF!</v>
      </c>
      <c r="V1186" s="13" t="s">
        <v>5</v>
      </c>
      <c r="W1186" s="20">
        <f>COUNT(L1186,M1186,N1186,F1186,J1186,I1186,H1186,G1186,#REF!,E1186,#REF!)</f>
        <v>0</v>
      </c>
      <c r="X1186" s="22" t="e">
        <f t="shared" si="98"/>
        <v>#DIV/0!</v>
      </c>
      <c r="Y1186" s="22" t="e">
        <f>X1186-#REF!</f>
        <v>#DIV/0!</v>
      </c>
    </row>
    <row r="1187" spans="1:25" s="20" customFormat="1" ht="30" x14ac:dyDescent="0.25">
      <c r="A1187" s="13"/>
      <c r="B1187" s="10" t="s">
        <v>766</v>
      </c>
      <c r="C1187" s="36" t="s">
        <v>4</v>
      </c>
      <c r="D1187" s="58" t="s">
        <v>1274</v>
      </c>
      <c r="E1187" s="12"/>
      <c r="F1187" s="48"/>
      <c r="G1187" s="11"/>
      <c r="H1187" s="4"/>
      <c r="I1187" s="4"/>
      <c r="J1187" s="11"/>
      <c r="K1187" s="4"/>
      <c r="L1187" s="4"/>
      <c r="M1187" s="4"/>
      <c r="N1187" s="4"/>
      <c r="O1187" s="4"/>
      <c r="P1187" s="4"/>
      <c r="Q1187" s="11" t="e">
        <f>MIN(P1187,O1187,J1187,I1187,H1187,G1187,F1187,E1187,#REF!,L1187)</f>
        <v>#REF!</v>
      </c>
      <c r="R1187" s="11" t="e">
        <f>Q1187-#REF!</f>
        <v>#REF!</v>
      </c>
      <c r="S1187" s="11" t="e">
        <f t="shared" si="96"/>
        <v>#REF!</v>
      </c>
      <c r="T1187" s="4">
        <f t="shared" si="100"/>
        <v>0</v>
      </c>
      <c r="U1187" s="21" t="e">
        <f t="shared" si="99"/>
        <v>#REF!</v>
      </c>
      <c r="V1187" s="13" t="s">
        <v>5</v>
      </c>
      <c r="W1187" s="20">
        <f>COUNT(L1187,M1187,N1187,F1187,J1187,I1187,H1187,G1187,#REF!,E1187,#REF!)</f>
        <v>0</v>
      </c>
      <c r="X1187" s="22" t="e">
        <f t="shared" si="98"/>
        <v>#DIV/0!</v>
      </c>
      <c r="Y1187" s="22" t="e">
        <f>X1187-#REF!</f>
        <v>#DIV/0!</v>
      </c>
    </row>
    <row r="1188" spans="1:25" s="20" customFormat="1" ht="30" x14ac:dyDescent="0.25">
      <c r="A1188" s="13"/>
      <c r="B1188" s="10" t="s">
        <v>767</v>
      </c>
      <c r="C1188" s="36" t="s">
        <v>4</v>
      </c>
      <c r="D1188" s="58" t="s">
        <v>1274</v>
      </c>
      <c r="E1188" s="12"/>
      <c r="F1188" s="48"/>
      <c r="G1188" s="11"/>
      <c r="H1188" s="4"/>
      <c r="I1188" s="4"/>
      <c r="J1188" s="11"/>
      <c r="K1188" s="4"/>
      <c r="L1188" s="4"/>
      <c r="M1188" s="4"/>
      <c r="N1188" s="4"/>
      <c r="O1188" s="4"/>
      <c r="P1188" s="4"/>
      <c r="Q1188" s="11" t="e">
        <f>MIN(P1188,O1188,J1188,I1188,H1188,G1188,F1188,E1188,#REF!,L1188)</f>
        <v>#REF!</v>
      </c>
      <c r="R1188" s="11" t="e">
        <f>Q1188-#REF!</f>
        <v>#REF!</v>
      </c>
      <c r="S1188" s="11" t="e">
        <f t="shared" ref="S1188:S1251" si="101">R1188=Q1188</f>
        <v>#REF!</v>
      </c>
      <c r="T1188" s="4">
        <f t="shared" si="100"/>
        <v>0</v>
      </c>
      <c r="U1188" s="21" t="e">
        <f t="shared" si="99"/>
        <v>#REF!</v>
      </c>
      <c r="V1188" s="13" t="s">
        <v>5</v>
      </c>
      <c r="W1188" s="20">
        <f>COUNT(L1188,M1188,N1188,F1188,J1188,I1188,H1188,G1188,#REF!,E1188,#REF!)</f>
        <v>0</v>
      </c>
      <c r="X1188" s="22" t="e">
        <f t="shared" si="98"/>
        <v>#DIV/0!</v>
      </c>
      <c r="Y1188" s="22" t="e">
        <f>X1188-#REF!</f>
        <v>#DIV/0!</v>
      </c>
    </row>
    <row r="1189" spans="1:25" s="20" customFormat="1" ht="30" x14ac:dyDescent="0.25">
      <c r="A1189" s="13"/>
      <c r="B1189" s="10" t="s">
        <v>768</v>
      </c>
      <c r="C1189" s="36" t="s">
        <v>4</v>
      </c>
      <c r="D1189" s="58" t="s">
        <v>1274</v>
      </c>
      <c r="E1189" s="12"/>
      <c r="F1189" s="48"/>
      <c r="G1189" s="11"/>
      <c r="H1189" s="4"/>
      <c r="I1189" s="4"/>
      <c r="J1189" s="11"/>
      <c r="K1189" s="4"/>
      <c r="L1189" s="4"/>
      <c r="M1189" s="4"/>
      <c r="N1189" s="4"/>
      <c r="O1189" s="4"/>
      <c r="P1189" s="4"/>
      <c r="Q1189" s="11" t="e">
        <f>MIN(P1189,O1189,J1189,I1189,H1189,G1189,F1189,E1189,#REF!,L1189)</f>
        <v>#REF!</v>
      </c>
      <c r="R1189" s="11" t="e">
        <f>Q1189-#REF!</f>
        <v>#REF!</v>
      </c>
      <c r="S1189" s="11" t="e">
        <f t="shared" si="101"/>
        <v>#REF!</v>
      </c>
      <c r="T1189" s="4">
        <f t="shared" si="100"/>
        <v>0</v>
      </c>
      <c r="U1189" s="21" t="e">
        <f t="shared" si="99"/>
        <v>#REF!</v>
      </c>
      <c r="V1189" s="13" t="s">
        <v>5</v>
      </c>
      <c r="W1189" s="20">
        <f>COUNT(L1189,M1189,N1189,F1189,J1189,I1189,H1189,G1189,#REF!,E1189,#REF!)</f>
        <v>0</v>
      </c>
      <c r="X1189" s="22" t="e">
        <f t="shared" si="98"/>
        <v>#DIV/0!</v>
      </c>
      <c r="Y1189" s="22" t="e">
        <f>X1189-#REF!</f>
        <v>#DIV/0!</v>
      </c>
    </row>
    <row r="1190" spans="1:25" s="20" customFormat="1" ht="30" x14ac:dyDescent="0.25">
      <c r="A1190" s="13"/>
      <c r="B1190" s="10" t="s">
        <v>769</v>
      </c>
      <c r="C1190" s="36" t="s">
        <v>4</v>
      </c>
      <c r="D1190" s="58" t="s">
        <v>1274</v>
      </c>
      <c r="E1190" s="12"/>
      <c r="F1190" s="48"/>
      <c r="G1190" s="11"/>
      <c r="H1190" s="4"/>
      <c r="I1190" s="4"/>
      <c r="J1190" s="11"/>
      <c r="K1190" s="4"/>
      <c r="L1190" s="4"/>
      <c r="M1190" s="4"/>
      <c r="N1190" s="4"/>
      <c r="O1190" s="4"/>
      <c r="P1190" s="4"/>
      <c r="Q1190" s="11" t="e">
        <f>MIN(P1190,O1190,J1190,I1190,H1190,G1190,F1190,E1190,#REF!,L1190)</f>
        <v>#REF!</v>
      </c>
      <c r="R1190" s="11" t="e">
        <f>Q1190-#REF!</f>
        <v>#REF!</v>
      </c>
      <c r="S1190" s="11" t="e">
        <f t="shared" si="101"/>
        <v>#REF!</v>
      </c>
      <c r="T1190" s="4">
        <f t="shared" si="100"/>
        <v>0</v>
      </c>
      <c r="U1190" s="21" t="e">
        <f t="shared" si="99"/>
        <v>#REF!</v>
      </c>
      <c r="V1190" s="13" t="s">
        <v>5</v>
      </c>
      <c r="W1190" s="20">
        <f>COUNT(L1190,M1190,N1190,F1190,J1190,I1190,H1190,G1190,#REF!,E1190,#REF!)</f>
        <v>0</v>
      </c>
      <c r="X1190" s="22" t="e">
        <f t="shared" si="98"/>
        <v>#DIV/0!</v>
      </c>
      <c r="Y1190" s="22" t="e">
        <f>X1190-#REF!</f>
        <v>#DIV/0!</v>
      </c>
    </row>
    <row r="1191" spans="1:25" s="20" customFormat="1" ht="30" x14ac:dyDescent="0.25">
      <c r="A1191" s="13"/>
      <c r="B1191" s="10" t="s">
        <v>770</v>
      </c>
      <c r="C1191" s="36" t="s">
        <v>4</v>
      </c>
      <c r="D1191" s="58" t="s">
        <v>1274</v>
      </c>
      <c r="E1191" s="12"/>
      <c r="F1191" s="48"/>
      <c r="G1191" s="11"/>
      <c r="H1191" s="4"/>
      <c r="I1191" s="4"/>
      <c r="J1191" s="11"/>
      <c r="K1191" s="4"/>
      <c r="L1191" s="4"/>
      <c r="M1191" s="4"/>
      <c r="N1191" s="4"/>
      <c r="O1191" s="4"/>
      <c r="P1191" s="4"/>
      <c r="Q1191" s="11" t="e">
        <f>MIN(P1191,O1191,J1191,I1191,H1191,G1191,F1191,E1191,#REF!,L1191)</f>
        <v>#REF!</v>
      </c>
      <c r="R1191" s="11" t="e">
        <f>Q1191-#REF!</f>
        <v>#REF!</v>
      </c>
      <c r="S1191" s="11" t="e">
        <f t="shared" si="101"/>
        <v>#REF!</v>
      </c>
      <c r="T1191" s="4">
        <f t="shared" si="100"/>
        <v>0</v>
      </c>
      <c r="U1191" s="21" t="e">
        <f t="shared" si="99"/>
        <v>#REF!</v>
      </c>
      <c r="V1191" s="13" t="s">
        <v>5</v>
      </c>
      <c r="W1191" s="20">
        <f>COUNT(L1191,M1191,N1191,F1191,J1191,I1191,H1191,G1191,#REF!,E1191,#REF!)</f>
        <v>0</v>
      </c>
      <c r="X1191" s="22" t="e">
        <f t="shared" si="98"/>
        <v>#DIV/0!</v>
      </c>
      <c r="Y1191" s="22" t="e">
        <f>X1191-#REF!</f>
        <v>#DIV/0!</v>
      </c>
    </row>
    <row r="1192" spans="1:25" s="20" customFormat="1" ht="30" x14ac:dyDescent="0.25">
      <c r="A1192" s="13"/>
      <c r="B1192" s="10" t="s">
        <v>771</v>
      </c>
      <c r="C1192" s="36" t="s">
        <v>4</v>
      </c>
      <c r="D1192" s="58" t="s">
        <v>1274</v>
      </c>
      <c r="E1192" s="12"/>
      <c r="F1192" s="48"/>
      <c r="G1192" s="11"/>
      <c r="H1192" s="4"/>
      <c r="I1192" s="4"/>
      <c r="J1192" s="11"/>
      <c r="K1192" s="4"/>
      <c r="L1192" s="4"/>
      <c r="M1192" s="4"/>
      <c r="N1192" s="4"/>
      <c r="O1192" s="4"/>
      <c r="P1192" s="4"/>
      <c r="Q1192" s="11" t="e">
        <f>MIN(P1192,O1192,J1192,I1192,H1192,G1192,F1192,E1192,#REF!,L1192)</f>
        <v>#REF!</v>
      </c>
      <c r="R1192" s="11" t="e">
        <f>Q1192-#REF!</f>
        <v>#REF!</v>
      </c>
      <c r="S1192" s="11" t="e">
        <f t="shared" si="101"/>
        <v>#REF!</v>
      </c>
      <c r="T1192" s="4">
        <f t="shared" si="100"/>
        <v>0</v>
      </c>
      <c r="U1192" s="21" t="e">
        <f t="shared" si="99"/>
        <v>#REF!</v>
      </c>
      <c r="V1192" s="13" t="s">
        <v>5</v>
      </c>
      <c r="W1192" s="20">
        <f>COUNT(L1192,M1192,N1192,F1192,J1192,I1192,H1192,G1192,#REF!,E1192,#REF!)</f>
        <v>0</v>
      </c>
      <c r="X1192" s="22" t="e">
        <f t="shared" si="98"/>
        <v>#DIV/0!</v>
      </c>
      <c r="Y1192" s="22" t="e">
        <f>X1192-#REF!</f>
        <v>#DIV/0!</v>
      </c>
    </row>
    <row r="1193" spans="1:25" s="20" customFormat="1" ht="30" x14ac:dyDescent="0.25">
      <c r="A1193" s="13"/>
      <c r="B1193" s="10" t="s">
        <v>772</v>
      </c>
      <c r="C1193" s="36" t="s">
        <v>4</v>
      </c>
      <c r="D1193" s="58" t="s">
        <v>1274</v>
      </c>
      <c r="E1193" s="12"/>
      <c r="F1193" s="48"/>
      <c r="G1193" s="11"/>
      <c r="H1193" s="4"/>
      <c r="I1193" s="4"/>
      <c r="J1193" s="11"/>
      <c r="K1193" s="4"/>
      <c r="L1193" s="4"/>
      <c r="M1193" s="4"/>
      <c r="N1193" s="4"/>
      <c r="O1193" s="4"/>
      <c r="P1193" s="4"/>
      <c r="Q1193" s="11" t="e">
        <f>MIN(P1193,O1193,J1193,I1193,H1193,G1193,F1193,E1193,#REF!,L1193)</f>
        <v>#REF!</v>
      </c>
      <c r="R1193" s="11" t="e">
        <f>Q1193-#REF!</f>
        <v>#REF!</v>
      </c>
      <c r="S1193" s="11" t="e">
        <f t="shared" si="101"/>
        <v>#REF!</v>
      </c>
      <c r="T1193" s="4">
        <f t="shared" si="100"/>
        <v>0</v>
      </c>
      <c r="U1193" s="21" t="e">
        <f t="shared" si="99"/>
        <v>#REF!</v>
      </c>
      <c r="V1193" s="13" t="s">
        <v>5</v>
      </c>
      <c r="W1193" s="20">
        <f>COUNT(L1193,M1193,N1193,F1193,J1193,I1193,H1193,G1193,#REF!,E1193,#REF!)</f>
        <v>0</v>
      </c>
      <c r="X1193" s="22" t="e">
        <f t="shared" si="98"/>
        <v>#DIV/0!</v>
      </c>
      <c r="Y1193" s="22" t="e">
        <f>X1193-#REF!</f>
        <v>#DIV/0!</v>
      </c>
    </row>
    <row r="1194" spans="1:25" s="20" customFormat="1" ht="30" x14ac:dyDescent="0.25">
      <c r="A1194" s="13"/>
      <c r="B1194" s="10" t="s">
        <v>773</v>
      </c>
      <c r="C1194" s="36" t="s">
        <v>4</v>
      </c>
      <c r="D1194" s="58" t="s">
        <v>1274</v>
      </c>
      <c r="E1194" s="12"/>
      <c r="F1194" s="48"/>
      <c r="G1194" s="11"/>
      <c r="H1194" s="4"/>
      <c r="I1194" s="4"/>
      <c r="J1194" s="11"/>
      <c r="K1194" s="4"/>
      <c r="L1194" s="4"/>
      <c r="M1194" s="4"/>
      <c r="N1194" s="4"/>
      <c r="O1194" s="4"/>
      <c r="P1194" s="4"/>
      <c r="Q1194" s="11" t="e">
        <f>MIN(P1194,O1194,J1194,I1194,H1194,G1194,F1194,E1194,#REF!,L1194)</f>
        <v>#REF!</v>
      </c>
      <c r="R1194" s="11" t="e">
        <f>Q1194-#REF!</f>
        <v>#REF!</v>
      </c>
      <c r="S1194" s="11" t="e">
        <f t="shared" si="101"/>
        <v>#REF!</v>
      </c>
      <c r="T1194" s="4">
        <f t="shared" si="100"/>
        <v>0</v>
      </c>
      <c r="U1194" s="21" t="e">
        <f t="shared" si="99"/>
        <v>#REF!</v>
      </c>
      <c r="V1194" s="13" t="s">
        <v>5</v>
      </c>
      <c r="W1194" s="20">
        <f>COUNT(L1194,M1194,N1194,F1194,J1194,I1194,H1194,G1194,#REF!,E1194,#REF!)</f>
        <v>0</v>
      </c>
      <c r="X1194" s="22" t="e">
        <f t="shared" si="98"/>
        <v>#DIV/0!</v>
      </c>
      <c r="Y1194" s="22" t="e">
        <f>X1194-#REF!</f>
        <v>#DIV/0!</v>
      </c>
    </row>
    <row r="1195" spans="1:25" s="20" customFormat="1" ht="30" x14ac:dyDescent="0.25">
      <c r="A1195" s="13"/>
      <c r="B1195" s="10" t="s">
        <v>774</v>
      </c>
      <c r="C1195" s="36" t="s">
        <v>4</v>
      </c>
      <c r="D1195" s="58" t="s">
        <v>1274</v>
      </c>
      <c r="E1195" s="12"/>
      <c r="F1195" s="48"/>
      <c r="G1195" s="11"/>
      <c r="H1195" s="4"/>
      <c r="I1195" s="4"/>
      <c r="J1195" s="11"/>
      <c r="K1195" s="4"/>
      <c r="L1195" s="4"/>
      <c r="M1195" s="4"/>
      <c r="N1195" s="4"/>
      <c r="O1195" s="4"/>
      <c r="P1195" s="4"/>
      <c r="Q1195" s="11" t="e">
        <f>MIN(P1195,O1195,J1195,I1195,H1195,G1195,F1195,E1195,#REF!,L1195)</f>
        <v>#REF!</v>
      </c>
      <c r="R1195" s="11" t="e">
        <f>Q1195-#REF!</f>
        <v>#REF!</v>
      </c>
      <c r="S1195" s="11" t="e">
        <f t="shared" si="101"/>
        <v>#REF!</v>
      </c>
      <c r="T1195" s="4">
        <f t="shared" si="100"/>
        <v>0</v>
      </c>
      <c r="U1195" s="21" t="e">
        <f t="shared" si="99"/>
        <v>#REF!</v>
      </c>
      <c r="V1195" s="13" t="s">
        <v>5</v>
      </c>
      <c r="W1195" s="20">
        <f>COUNT(L1195,M1195,N1195,F1195,J1195,I1195,H1195,G1195,#REF!,E1195,#REF!)</f>
        <v>0</v>
      </c>
      <c r="X1195" s="22" t="e">
        <f t="shared" si="98"/>
        <v>#DIV/0!</v>
      </c>
      <c r="Y1195" s="22" t="e">
        <f>X1195-#REF!</f>
        <v>#DIV/0!</v>
      </c>
    </row>
    <row r="1196" spans="1:25" s="20" customFormat="1" ht="30" x14ac:dyDescent="0.25">
      <c r="A1196" s="13"/>
      <c r="B1196" s="10" t="s">
        <v>775</v>
      </c>
      <c r="C1196" s="36" t="s">
        <v>4</v>
      </c>
      <c r="D1196" s="58" t="s">
        <v>1274</v>
      </c>
      <c r="E1196" s="12"/>
      <c r="F1196" s="48"/>
      <c r="G1196" s="11"/>
      <c r="H1196" s="4"/>
      <c r="I1196" s="4"/>
      <c r="J1196" s="11"/>
      <c r="K1196" s="4"/>
      <c r="L1196" s="4"/>
      <c r="M1196" s="4"/>
      <c r="N1196" s="4"/>
      <c r="O1196" s="4"/>
      <c r="P1196" s="4"/>
      <c r="Q1196" s="11" t="e">
        <f>MIN(P1196,O1196,J1196,I1196,H1196,G1196,F1196,E1196,#REF!,L1196)</f>
        <v>#REF!</v>
      </c>
      <c r="R1196" s="11" t="e">
        <f>Q1196-#REF!</f>
        <v>#REF!</v>
      </c>
      <c r="S1196" s="11" t="e">
        <f t="shared" si="101"/>
        <v>#REF!</v>
      </c>
      <c r="T1196" s="4">
        <f t="shared" si="100"/>
        <v>0</v>
      </c>
      <c r="U1196" s="21" t="e">
        <f t="shared" si="99"/>
        <v>#REF!</v>
      </c>
      <c r="V1196" s="13" t="s">
        <v>5</v>
      </c>
      <c r="W1196" s="20">
        <f>COUNT(L1196,M1196,N1196,F1196,J1196,I1196,H1196,G1196,#REF!,E1196,#REF!)</f>
        <v>0</v>
      </c>
      <c r="X1196" s="22" t="e">
        <f t="shared" si="98"/>
        <v>#DIV/0!</v>
      </c>
      <c r="Y1196" s="22" t="e">
        <f>X1196-#REF!</f>
        <v>#DIV/0!</v>
      </c>
    </row>
    <row r="1197" spans="1:25" s="20" customFormat="1" ht="30" x14ac:dyDescent="0.25">
      <c r="A1197" s="13"/>
      <c r="B1197" s="10" t="s">
        <v>776</v>
      </c>
      <c r="C1197" s="36" t="s">
        <v>4</v>
      </c>
      <c r="D1197" s="58" t="s">
        <v>1274</v>
      </c>
      <c r="E1197" s="12"/>
      <c r="F1197" s="48"/>
      <c r="G1197" s="11">
        <v>94</v>
      </c>
      <c r="H1197" s="4"/>
      <c r="I1197" s="4"/>
      <c r="J1197" s="11">
        <v>104.53389830508475</v>
      </c>
      <c r="K1197" s="4"/>
      <c r="L1197" s="4"/>
      <c r="M1197" s="4"/>
      <c r="N1197" s="4"/>
      <c r="O1197" s="4"/>
      <c r="P1197" s="4"/>
      <c r="Q1197" s="11" t="e">
        <f>MIN(P1197,O1197,J1197,I1197,H1197,G1197,F1197,E1197,#REF!,L1197)</f>
        <v>#REF!</v>
      </c>
      <c r="R1197" s="11" t="e">
        <f>Q1197-#REF!</f>
        <v>#REF!</v>
      </c>
      <c r="S1197" s="11" t="e">
        <f t="shared" si="101"/>
        <v>#REF!</v>
      </c>
      <c r="T1197" s="4">
        <f t="shared" si="100"/>
        <v>0</v>
      </c>
      <c r="U1197" s="21" t="e">
        <f t="shared" si="99"/>
        <v>#REF!</v>
      </c>
      <c r="V1197" s="13" t="s">
        <v>5</v>
      </c>
      <c r="W1197" s="20">
        <f>COUNT(L1197,M1197,N1197,F1197,J1197,I1197,H1197,G1197,#REF!,E1197,#REF!)</f>
        <v>2</v>
      </c>
      <c r="X1197" s="22">
        <f t="shared" si="98"/>
        <v>99.266949152542367</v>
      </c>
      <c r="Y1197" s="22" t="e">
        <f>X1197-#REF!</f>
        <v>#REF!</v>
      </c>
    </row>
    <row r="1198" spans="1:25" s="20" customFormat="1" ht="30" x14ac:dyDescent="0.25">
      <c r="A1198" s="13"/>
      <c r="B1198" s="10" t="s">
        <v>777</v>
      </c>
      <c r="C1198" s="36" t="s">
        <v>4</v>
      </c>
      <c r="D1198" s="58" t="s">
        <v>1274</v>
      </c>
      <c r="E1198" s="12"/>
      <c r="F1198" s="48"/>
      <c r="G1198" s="11"/>
      <c r="H1198" s="4"/>
      <c r="I1198" s="4"/>
      <c r="J1198" s="4"/>
      <c r="K1198" s="4"/>
      <c r="L1198" s="4"/>
      <c r="M1198" s="4"/>
      <c r="N1198" s="4"/>
      <c r="O1198" s="4"/>
      <c r="P1198" s="4"/>
      <c r="Q1198" s="11" t="e">
        <f>MIN(P1198,O1198,J1198,I1198,H1198,G1198,F1198,E1198,#REF!,L1198)</f>
        <v>#REF!</v>
      </c>
      <c r="R1198" s="11" t="e">
        <f>Q1198-#REF!</f>
        <v>#REF!</v>
      </c>
      <c r="S1198" s="11" t="e">
        <f t="shared" si="101"/>
        <v>#REF!</v>
      </c>
      <c r="T1198" s="4">
        <f t="shared" si="100"/>
        <v>0</v>
      </c>
      <c r="U1198" s="21" t="e">
        <f t="shared" si="99"/>
        <v>#REF!</v>
      </c>
      <c r="V1198" s="13" t="s">
        <v>5</v>
      </c>
      <c r="W1198" s="20">
        <f>COUNT(L1198,M1198,N1198,F1198,J1198,I1198,H1198,G1198,#REF!,E1198,#REF!)</f>
        <v>0</v>
      </c>
      <c r="X1198" s="22" t="e">
        <f t="shared" si="98"/>
        <v>#DIV/0!</v>
      </c>
      <c r="Y1198" s="22" t="e">
        <f>X1198-#REF!</f>
        <v>#DIV/0!</v>
      </c>
    </row>
    <row r="1199" spans="1:25" s="20" customFormat="1" ht="30" x14ac:dyDescent="0.25">
      <c r="A1199" s="13"/>
      <c r="B1199" s="10" t="s">
        <v>778</v>
      </c>
      <c r="C1199" s="36" t="s">
        <v>4</v>
      </c>
      <c r="D1199" s="58" t="s">
        <v>1274</v>
      </c>
      <c r="E1199" s="12"/>
      <c r="F1199" s="48"/>
      <c r="G1199" s="11"/>
      <c r="H1199" s="4"/>
      <c r="I1199" s="4"/>
      <c r="J1199" s="4"/>
      <c r="K1199" s="4"/>
      <c r="L1199" s="4"/>
      <c r="M1199" s="4"/>
      <c r="N1199" s="4"/>
      <c r="O1199" s="4"/>
      <c r="P1199" s="4"/>
      <c r="Q1199" s="11" t="e">
        <f>MIN(P1199,O1199,J1199,I1199,H1199,G1199,F1199,E1199,#REF!,L1199)</f>
        <v>#REF!</v>
      </c>
      <c r="R1199" s="11" t="e">
        <f>Q1199-#REF!</f>
        <v>#REF!</v>
      </c>
      <c r="S1199" s="11" t="e">
        <f t="shared" si="101"/>
        <v>#REF!</v>
      </c>
      <c r="T1199" s="4">
        <f t="shared" si="100"/>
        <v>0</v>
      </c>
      <c r="U1199" s="21" t="e">
        <f t="shared" si="99"/>
        <v>#REF!</v>
      </c>
      <c r="V1199" s="13" t="s">
        <v>5</v>
      </c>
      <c r="W1199" s="20">
        <f>COUNT(L1199,M1199,N1199,F1199,J1199,I1199,H1199,G1199,#REF!,E1199,#REF!)</f>
        <v>0</v>
      </c>
      <c r="X1199" s="22" t="e">
        <f t="shared" si="98"/>
        <v>#DIV/0!</v>
      </c>
      <c r="Y1199" s="22" t="e">
        <f>X1199-#REF!</f>
        <v>#DIV/0!</v>
      </c>
    </row>
    <row r="1200" spans="1:25" s="20" customFormat="1" ht="30" x14ac:dyDescent="0.25">
      <c r="A1200" s="13"/>
      <c r="B1200" s="10" t="s">
        <v>779</v>
      </c>
      <c r="C1200" s="36" t="s">
        <v>4</v>
      </c>
      <c r="D1200" s="58" t="s">
        <v>1274</v>
      </c>
      <c r="E1200" s="12"/>
      <c r="F1200" s="48"/>
      <c r="G1200" s="11"/>
      <c r="H1200" s="4"/>
      <c r="I1200" s="4"/>
      <c r="J1200" s="4"/>
      <c r="K1200" s="4"/>
      <c r="L1200" s="4"/>
      <c r="M1200" s="4"/>
      <c r="N1200" s="4"/>
      <c r="O1200" s="4"/>
      <c r="P1200" s="4"/>
      <c r="Q1200" s="11" t="e">
        <f>MIN(P1200,O1200,J1200,I1200,H1200,G1200,F1200,E1200,#REF!,L1200)</f>
        <v>#REF!</v>
      </c>
      <c r="R1200" s="11" t="e">
        <f>Q1200-#REF!</f>
        <v>#REF!</v>
      </c>
      <c r="S1200" s="11" t="e">
        <f t="shared" si="101"/>
        <v>#REF!</v>
      </c>
      <c r="T1200" s="4">
        <f t="shared" si="100"/>
        <v>0</v>
      </c>
      <c r="U1200" s="21" t="e">
        <f t="shared" si="99"/>
        <v>#REF!</v>
      </c>
      <c r="V1200" s="13" t="s">
        <v>5</v>
      </c>
      <c r="W1200" s="20">
        <f>COUNT(L1200,M1200,N1200,F1200,J1200,I1200,H1200,G1200,#REF!,E1200,#REF!)</f>
        <v>0</v>
      </c>
      <c r="X1200" s="22" t="e">
        <f t="shared" si="98"/>
        <v>#DIV/0!</v>
      </c>
      <c r="Y1200" s="22" t="e">
        <f>X1200-#REF!</f>
        <v>#DIV/0!</v>
      </c>
    </row>
    <row r="1201" spans="1:25" s="20" customFormat="1" ht="30" x14ac:dyDescent="0.25">
      <c r="A1201" s="13"/>
      <c r="B1201" s="10" t="s">
        <v>780</v>
      </c>
      <c r="C1201" s="36" t="s">
        <v>4</v>
      </c>
      <c r="D1201" s="58" t="s">
        <v>1274</v>
      </c>
      <c r="E1201" s="12"/>
      <c r="F1201" s="48"/>
      <c r="G1201" s="11"/>
      <c r="H1201" s="4"/>
      <c r="I1201" s="4"/>
      <c r="J1201" s="4"/>
      <c r="K1201" s="4"/>
      <c r="L1201" s="4"/>
      <c r="M1201" s="4"/>
      <c r="N1201" s="4"/>
      <c r="O1201" s="4"/>
      <c r="P1201" s="4"/>
      <c r="Q1201" s="11" t="e">
        <f>MIN(P1201,O1201,J1201,I1201,H1201,G1201,F1201,E1201,#REF!,L1201)</f>
        <v>#REF!</v>
      </c>
      <c r="R1201" s="11" t="e">
        <f>Q1201-#REF!</f>
        <v>#REF!</v>
      </c>
      <c r="S1201" s="11" t="e">
        <f t="shared" si="101"/>
        <v>#REF!</v>
      </c>
      <c r="T1201" s="4">
        <f t="shared" si="100"/>
        <v>0</v>
      </c>
      <c r="U1201" s="21" t="e">
        <f t="shared" si="99"/>
        <v>#REF!</v>
      </c>
      <c r="V1201" s="13" t="s">
        <v>5</v>
      </c>
      <c r="W1201" s="20">
        <f>COUNT(L1201,M1201,N1201,F1201,J1201,I1201,H1201,G1201,#REF!,E1201,#REF!)</f>
        <v>0</v>
      </c>
      <c r="X1201" s="22" t="e">
        <f t="shared" si="98"/>
        <v>#DIV/0!</v>
      </c>
      <c r="Y1201" s="22" t="e">
        <f>X1201-#REF!</f>
        <v>#DIV/0!</v>
      </c>
    </row>
    <row r="1202" spans="1:25" s="20" customFormat="1" ht="30" x14ac:dyDescent="0.25">
      <c r="A1202" s="13"/>
      <c r="B1202" s="10" t="s">
        <v>781</v>
      </c>
      <c r="C1202" s="36" t="s">
        <v>4</v>
      </c>
      <c r="D1202" s="58" t="s">
        <v>1274</v>
      </c>
      <c r="E1202" s="12"/>
      <c r="F1202" s="48"/>
      <c r="G1202" s="11"/>
      <c r="H1202" s="4"/>
      <c r="I1202" s="4"/>
      <c r="J1202" s="4"/>
      <c r="K1202" s="4"/>
      <c r="L1202" s="4"/>
      <c r="M1202" s="4"/>
      <c r="N1202" s="4"/>
      <c r="O1202" s="4"/>
      <c r="P1202" s="4"/>
      <c r="Q1202" s="11" t="e">
        <f>MIN(P1202,O1202,J1202,I1202,H1202,G1202,F1202,E1202,#REF!,L1202)</f>
        <v>#REF!</v>
      </c>
      <c r="R1202" s="11" t="e">
        <f>Q1202-#REF!</f>
        <v>#REF!</v>
      </c>
      <c r="S1202" s="11" t="e">
        <f t="shared" si="101"/>
        <v>#REF!</v>
      </c>
      <c r="T1202" s="4">
        <f t="shared" si="100"/>
        <v>0</v>
      </c>
      <c r="U1202" s="21" t="e">
        <f t="shared" si="99"/>
        <v>#REF!</v>
      </c>
      <c r="V1202" s="13" t="s">
        <v>5</v>
      </c>
      <c r="W1202" s="20">
        <f>COUNT(L1202,M1202,N1202,F1202,J1202,I1202,H1202,G1202,#REF!,E1202,#REF!)</f>
        <v>0</v>
      </c>
      <c r="X1202" s="22" t="e">
        <f t="shared" si="98"/>
        <v>#DIV/0!</v>
      </c>
      <c r="Y1202" s="22" t="e">
        <f>X1202-#REF!</f>
        <v>#DIV/0!</v>
      </c>
    </row>
    <row r="1203" spans="1:25" s="20" customFormat="1" ht="30" x14ac:dyDescent="0.25">
      <c r="A1203" s="13"/>
      <c r="B1203" s="10" t="s">
        <v>782</v>
      </c>
      <c r="C1203" s="36" t="s">
        <v>4</v>
      </c>
      <c r="D1203" s="58" t="s">
        <v>1274</v>
      </c>
      <c r="E1203" s="12"/>
      <c r="F1203" s="48"/>
      <c r="G1203" s="11"/>
      <c r="H1203" s="4"/>
      <c r="I1203" s="4"/>
      <c r="J1203" s="4"/>
      <c r="K1203" s="4"/>
      <c r="L1203" s="4"/>
      <c r="M1203" s="4"/>
      <c r="N1203" s="4"/>
      <c r="O1203" s="4"/>
      <c r="P1203" s="4"/>
      <c r="Q1203" s="11" t="e">
        <f>MIN(P1203,O1203,J1203,I1203,H1203,G1203,F1203,E1203,#REF!,L1203)</f>
        <v>#REF!</v>
      </c>
      <c r="R1203" s="11" t="e">
        <f>Q1203-#REF!</f>
        <v>#REF!</v>
      </c>
      <c r="S1203" s="11" t="e">
        <f t="shared" si="101"/>
        <v>#REF!</v>
      </c>
      <c r="T1203" s="4">
        <f t="shared" si="100"/>
        <v>0</v>
      </c>
      <c r="U1203" s="21" t="e">
        <f t="shared" si="99"/>
        <v>#REF!</v>
      </c>
      <c r="V1203" s="13" t="s">
        <v>5</v>
      </c>
      <c r="W1203" s="20">
        <f>COUNT(L1203,M1203,N1203,F1203,J1203,I1203,H1203,G1203,#REF!,E1203,#REF!)</f>
        <v>0</v>
      </c>
      <c r="X1203" s="22" t="e">
        <f t="shared" si="98"/>
        <v>#DIV/0!</v>
      </c>
      <c r="Y1203" s="22" t="e">
        <f>X1203-#REF!</f>
        <v>#DIV/0!</v>
      </c>
    </row>
    <row r="1204" spans="1:25" s="20" customFormat="1" ht="30" x14ac:dyDescent="0.25">
      <c r="A1204" s="13"/>
      <c r="B1204" s="10" t="s">
        <v>783</v>
      </c>
      <c r="C1204" s="36" t="s">
        <v>4</v>
      </c>
      <c r="D1204" s="58" t="s">
        <v>1274</v>
      </c>
      <c r="E1204" s="12"/>
      <c r="F1204" s="48"/>
      <c r="G1204" s="11"/>
      <c r="H1204" s="4"/>
      <c r="I1204" s="4"/>
      <c r="J1204" s="4"/>
      <c r="K1204" s="4"/>
      <c r="L1204" s="4"/>
      <c r="M1204" s="4"/>
      <c r="N1204" s="4"/>
      <c r="O1204" s="4"/>
      <c r="P1204" s="4"/>
      <c r="Q1204" s="11" t="e">
        <f>MIN(P1204,O1204,J1204,I1204,H1204,G1204,F1204,E1204,#REF!,L1204)</f>
        <v>#REF!</v>
      </c>
      <c r="R1204" s="11" t="e">
        <f>Q1204-#REF!</f>
        <v>#REF!</v>
      </c>
      <c r="S1204" s="11" t="e">
        <f t="shared" si="101"/>
        <v>#REF!</v>
      </c>
      <c r="T1204" s="4">
        <f t="shared" si="100"/>
        <v>0</v>
      </c>
      <c r="U1204" s="21" t="e">
        <f t="shared" si="99"/>
        <v>#REF!</v>
      </c>
      <c r="V1204" s="13" t="s">
        <v>5</v>
      </c>
      <c r="W1204" s="20">
        <f>COUNT(L1204,M1204,N1204,F1204,J1204,I1204,H1204,G1204,#REF!,E1204,#REF!)</f>
        <v>0</v>
      </c>
      <c r="X1204" s="22" t="e">
        <f t="shared" si="98"/>
        <v>#DIV/0!</v>
      </c>
      <c r="Y1204" s="22" t="e">
        <f>X1204-#REF!</f>
        <v>#DIV/0!</v>
      </c>
    </row>
    <row r="1205" spans="1:25" s="20" customFormat="1" ht="30" x14ac:dyDescent="0.25">
      <c r="A1205" s="13"/>
      <c r="B1205" s="10" t="s">
        <v>784</v>
      </c>
      <c r="C1205" s="36" t="s">
        <v>4</v>
      </c>
      <c r="D1205" s="58" t="s">
        <v>1274</v>
      </c>
      <c r="E1205" s="12"/>
      <c r="F1205" s="48"/>
      <c r="G1205" s="11"/>
      <c r="H1205" s="4"/>
      <c r="I1205" s="4"/>
      <c r="J1205" s="4"/>
      <c r="K1205" s="4"/>
      <c r="L1205" s="4"/>
      <c r="M1205" s="4"/>
      <c r="N1205" s="4"/>
      <c r="O1205" s="4"/>
      <c r="P1205" s="4"/>
      <c r="Q1205" s="11" t="e">
        <f>MIN(P1205,O1205,J1205,I1205,H1205,G1205,F1205,E1205,#REF!,L1205)</f>
        <v>#REF!</v>
      </c>
      <c r="R1205" s="11" t="e">
        <f>Q1205-#REF!</f>
        <v>#REF!</v>
      </c>
      <c r="S1205" s="11" t="e">
        <f t="shared" si="101"/>
        <v>#REF!</v>
      </c>
      <c r="T1205" s="4">
        <f t="shared" si="100"/>
        <v>0</v>
      </c>
      <c r="U1205" s="21" t="e">
        <f t="shared" si="99"/>
        <v>#REF!</v>
      </c>
      <c r="V1205" s="13" t="s">
        <v>5</v>
      </c>
      <c r="W1205" s="20">
        <f>COUNT(L1205,M1205,N1205,F1205,J1205,I1205,H1205,G1205,#REF!,E1205,#REF!)</f>
        <v>0</v>
      </c>
      <c r="X1205" s="22" t="e">
        <f t="shared" si="98"/>
        <v>#DIV/0!</v>
      </c>
      <c r="Y1205" s="22" t="e">
        <f>X1205-#REF!</f>
        <v>#DIV/0!</v>
      </c>
    </row>
    <row r="1206" spans="1:25" s="20" customFormat="1" ht="30" x14ac:dyDescent="0.25">
      <c r="A1206" s="13"/>
      <c r="B1206" s="10" t="s">
        <v>785</v>
      </c>
      <c r="C1206" s="36" t="s">
        <v>4</v>
      </c>
      <c r="D1206" s="58" t="s">
        <v>1274</v>
      </c>
      <c r="E1206" s="12"/>
      <c r="F1206" s="48"/>
      <c r="G1206" s="11"/>
      <c r="H1206" s="4"/>
      <c r="I1206" s="4"/>
      <c r="J1206" s="4"/>
      <c r="K1206" s="4"/>
      <c r="L1206" s="4"/>
      <c r="M1206" s="4"/>
      <c r="N1206" s="4"/>
      <c r="O1206" s="4"/>
      <c r="P1206" s="4"/>
      <c r="Q1206" s="11" t="e">
        <f>MIN(P1206,O1206,J1206,I1206,H1206,G1206,F1206,E1206,#REF!,L1206)</f>
        <v>#REF!</v>
      </c>
      <c r="R1206" s="11" t="e">
        <f>Q1206-#REF!</f>
        <v>#REF!</v>
      </c>
      <c r="S1206" s="11" t="e">
        <f t="shared" si="101"/>
        <v>#REF!</v>
      </c>
      <c r="T1206" s="4">
        <f t="shared" si="100"/>
        <v>0</v>
      </c>
      <c r="U1206" s="21" t="e">
        <f t="shared" si="99"/>
        <v>#REF!</v>
      </c>
      <c r="V1206" s="13" t="s">
        <v>5</v>
      </c>
      <c r="W1206" s="20">
        <f>COUNT(L1206,M1206,N1206,F1206,J1206,I1206,H1206,G1206,#REF!,E1206,#REF!)</f>
        <v>0</v>
      </c>
      <c r="X1206" s="22" t="e">
        <f t="shared" si="98"/>
        <v>#DIV/0!</v>
      </c>
      <c r="Y1206" s="22" t="e">
        <f>X1206-#REF!</f>
        <v>#DIV/0!</v>
      </c>
    </row>
    <row r="1207" spans="1:25" s="20" customFormat="1" ht="30" x14ac:dyDescent="0.25">
      <c r="A1207" s="13"/>
      <c r="B1207" s="10" t="s">
        <v>786</v>
      </c>
      <c r="C1207" s="36" t="s">
        <v>4</v>
      </c>
      <c r="D1207" s="58" t="s">
        <v>1274</v>
      </c>
      <c r="E1207" s="12"/>
      <c r="F1207" s="48"/>
      <c r="G1207" s="11"/>
      <c r="H1207" s="4"/>
      <c r="I1207" s="4"/>
      <c r="J1207" s="4"/>
      <c r="K1207" s="4"/>
      <c r="L1207" s="4"/>
      <c r="M1207" s="4"/>
      <c r="N1207" s="4"/>
      <c r="O1207" s="4"/>
      <c r="P1207" s="4"/>
      <c r="Q1207" s="11" t="e">
        <f>MIN(P1207,O1207,J1207,I1207,H1207,G1207,F1207,E1207,#REF!,L1207)</f>
        <v>#REF!</v>
      </c>
      <c r="R1207" s="11" t="e">
        <f>Q1207-#REF!</f>
        <v>#REF!</v>
      </c>
      <c r="S1207" s="11" t="e">
        <f t="shared" si="101"/>
        <v>#REF!</v>
      </c>
      <c r="T1207" s="4">
        <f t="shared" si="100"/>
        <v>0</v>
      </c>
      <c r="U1207" s="21" t="e">
        <f t="shared" si="99"/>
        <v>#REF!</v>
      </c>
      <c r="V1207" s="13" t="s">
        <v>5</v>
      </c>
      <c r="W1207" s="20">
        <f>COUNT(L1207,M1207,N1207,F1207,J1207,I1207,H1207,G1207,#REF!,E1207,#REF!)</f>
        <v>0</v>
      </c>
      <c r="X1207" s="22" t="e">
        <f t="shared" si="98"/>
        <v>#DIV/0!</v>
      </c>
      <c r="Y1207" s="22" t="e">
        <f>X1207-#REF!</f>
        <v>#DIV/0!</v>
      </c>
    </row>
    <row r="1208" spans="1:25" s="20" customFormat="1" ht="30" x14ac:dyDescent="0.25">
      <c r="A1208" s="13"/>
      <c r="B1208" s="10" t="s">
        <v>787</v>
      </c>
      <c r="C1208" s="36" t="s">
        <v>4</v>
      </c>
      <c r="D1208" s="58" t="s">
        <v>1274</v>
      </c>
      <c r="E1208" s="12"/>
      <c r="F1208" s="48"/>
      <c r="G1208" s="11"/>
      <c r="H1208" s="4"/>
      <c r="I1208" s="4"/>
      <c r="J1208" s="4"/>
      <c r="K1208" s="4"/>
      <c r="L1208" s="4"/>
      <c r="M1208" s="4"/>
      <c r="N1208" s="4"/>
      <c r="O1208" s="4"/>
      <c r="P1208" s="4"/>
      <c r="Q1208" s="11" t="e">
        <f>MIN(P1208,O1208,J1208,I1208,H1208,G1208,F1208,E1208,#REF!,L1208)</f>
        <v>#REF!</v>
      </c>
      <c r="R1208" s="11" t="e">
        <f>Q1208-#REF!</f>
        <v>#REF!</v>
      </c>
      <c r="S1208" s="11" t="e">
        <f t="shared" si="101"/>
        <v>#REF!</v>
      </c>
      <c r="T1208" s="4">
        <f t="shared" si="100"/>
        <v>0</v>
      </c>
      <c r="U1208" s="21" t="e">
        <f t="shared" si="99"/>
        <v>#REF!</v>
      </c>
      <c r="V1208" s="13" t="s">
        <v>5</v>
      </c>
      <c r="W1208" s="20">
        <f>COUNT(L1208,M1208,N1208,F1208,J1208,I1208,H1208,G1208,#REF!,E1208,#REF!)</f>
        <v>0</v>
      </c>
      <c r="X1208" s="22" t="e">
        <f t="shared" si="98"/>
        <v>#DIV/0!</v>
      </c>
      <c r="Y1208" s="22" t="e">
        <f>X1208-#REF!</f>
        <v>#DIV/0!</v>
      </c>
    </row>
    <row r="1209" spans="1:25" s="20" customFormat="1" ht="30" x14ac:dyDescent="0.25">
      <c r="A1209" s="13"/>
      <c r="B1209" s="10" t="s">
        <v>788</v>
      </c>
      <c r="C1209" s="36" t="s">
        <v>4</v>
      </c>
      <c r="D1209" s="58" t="s">
        <v>1274</v>
      </c>
      <c r="E1209" s="12"/>
      <c r="F1209" s="48"/>
      <c r="G1209" s="11"/>
      <c r="H1209" s="4"/>
      <c r="I1209" s="4"/>
      <c r="J1209" s="4"/>
      <c r="K1209" s="4"/>
      <c r="L1209" s="4"/>
      <c r="M1209" s="4"/>
      <c r="N1209" s="4"/>
      <c r="O1209" s="4"/>
      <c r="P1209" s="4"/>
      <c r="Q1209" s="11" t="e">
        <f>MIN(P1209,O1209,J1209,I1209,H1209,G1209,F1209,E1209,#REF!,L1209)</f>
        <v>#REF!</v>
      </c>
      <c r="R1209" s="11" t="e">
        <f>Q1209-#REF!</f>
        <v>#REF!</v>
      </c>
      <c r="S1209" s="11" t="e">
        <f t="shared" si="101"/>
        <v>#REF!</v>
      </c>
      <c r="T1209" s="4">
        <f t="shared" si="100"/>
        <v>0</v>
      </c>
      <c r="U1209" s="21" t="e">
        <f t="shared" si="99"/>
        <v>#REF!</v>
      </c>
      <c r="V1209" s="13" t="s">
        <v>5</v>
      </c>
      <c r="W1209" s="20">
        <f>COUNT(L1209,M1209,N1209,F1209,J1209,I1209,H1209,G1209,#REF!,E1209,#REF!)</f>
        <v>0</v>
      </c>
      <c r="X1209" s="22" t="e">
        <f t="shared" si="98"/>
        <v>#DIV/0!</v>
      </c>
      <c r="Y1209" s="22" t="e">
        <f>X1209-#REF!</f>
        <v>#DIV/0!</v>
      </c>
    </row>
    <row r="1210" spans="1:25" s="20" customFormat="1" ht="30" x14ac:dyDescent="0.25">
      <c r="A1210" s="13"/>
      <c r="B1210" s="10" t="s">
        <v>789</v>
      </c>
      <c r="C1210" s="36" t="s">
        <v>4</v>
      </c>
      <c r="D1210" s="58" t="s">
        <v>1274</v>
      </c>
      <c r="E1210" s="12"/>
      <c r="F1210" s="48"/>
      <c r="G1210" s="11"/>
      <c r="H1210" s="4"/>
      <c r="I1210" s="4"/>
      <c r="J1210" s="4"/>
      <c r="K1210" s="4"/>
      <c r="L1210" s="4"/>
      <c r="M1210" s="4"/>
      <c r="N1210" s="4"/>
      <c r="O1210" s="4"/>
      <c r="P1210" s="4"/>
      <c r="Q1210" s="11" t="e">
        <f>MIN(P1210,O1210,J1210,I1210,H1210,G1210,F1210,E1210,#REF!,L1210)</f>
        <v>#REF!</v>
      </c>
      <c r="R1210" s="11" t="e">
        <f>Q1210-#REF!</f>
        <v>#REF!</v>
      </c>
      <c r="S1210" s="11" t="e">
        <f t="shared" si="101"/>
        <v>#REF!</v>
      </c>
      <c r="T1210" s="4">
        <f t="shared" si="100"/>
        <v>0</v>
      </c>
      <c r="U1210" s="21" t="e">
        <f t="shared" si="99"/>
        <v>#REF!</v>
      </c>
      <c r="V1210" s="13" t="s">
        <v>5</v>
      </c>
      <c r="W1210" s="20">
        <f>COUNT(L1210,M1210,N1210,F1210,J1210,I1210,H1210,G1210,#REF!,E1210,#REF!)</f>
        <v>0</v>
      </c>
      <c r="X1210" s="22" t="e">
        <f t="shared" si="98"/>
        <v>#DIV/0!</v>
      </c>
      <c r="Y1210" s="22" t="e">
        <f>X1210-#REF!</f>
        <v>#DIV/0!</v>
      </c>
    </row>
    <row r="1211" spans="1:25" s="20" customFormat="1" ht="30" x14ac:dyDescent="0.25">
      <c r="A1211" s="13"/>
      <c r="B1211" s="10" t="s">
        <v>790</v>
      </c>
      <c r="C1211" s="36" t="s">
        <v>4</v>
      </c>
      <c r="D1211" s="58" t="s">
        <v>1274</v>
      </c>
      <c r="E1211" s="12"/>
      <c r="F1211" s="48"/>
      <c r="G1211" s="11"/>
      <c r="H1211" s="4"/>
      <c r="I1211" s="4"/>
      <c r="J1211" s="4"/>
      <c r="K1211" s="4"/>
      <c r="L1211" s="4"/>
      <c r="M1211" s="4"/>
      <c r="N1211" s="4"/>
      <c r="O1211" s="4"/>
      <c r="P1211" s="4"/>
      <c r="Q1211" s="11" t="e">
        <f>MIN(P1211,O1211,J1211,I1211,H1211,G1211,F1211,E1211,#REF!,L1211)</f>
        <v>#REF!</v>
      </c>
      <c r="R1211" s="11" t="e">
        <f>Q1211-#REF!</f>
        <v>#REF!</v>
      </c>
      <c r="S1211" s="11" t="e">
        <f t="shared" si="101"/>
        <v>#REF!</v>
      </c>
      <c r="T1211" s="4">
        <f t="shared" si="100"/>
        <v>0</v>
      </c>
      <c r="U1211" s="21" t="e">
        <f t="shared" si="99"/>
        <v>#REF!</v>
      </c>
      <c r="V1211" s="13" t="s">
        <v>5</v>
      </c>
      <c r="W1211" s="20">
        <f>COUNT(L1211,M1211,N1211,F1211,J1211,I1211,H1211,G1211,#REF!,E1211,#REF!)</f>
        <v>0</v>
      </c>
      <c r="X1211" s="22" t="e">
        <f t="shared" si="98"/>
        <v>#DIV/0!</v>
      </c>
      <c r="Y1211" s="22" t="e">
        <f>X1211-#REF!</f>
        <v>#DIV/0!</v>
      </c>
    </row>
    <row r="1212" spans="1:25" s="20" customFormat="1" ht="30" x14ac:dyDescent="0.25">
      <c r="A1212" s="13"/>
      <c r="B1212" s="10" t="s">
        <v>791</v>
      </c>
      <c r="C1212" s="36" t="s">
        <v>4</v>
      </c>
      <c r="D1212" s="58" t="s">
        <v>1274</v>
      </c>
      <c r="E1212" s="12"/>
      <c r="F1212" s="48"/>
      <c r="G1212" s="11"/>
      <c r="H1212" s="4"/>
      <c r="I1212" s="4"/>
      <c r="J1212" s="4"/>
      <c r="K1212" s="4"/>
      <c r="L1212" s="4"/>
      <c r="M1212" s="4"/>
      <c r="N1212" s="4"/>
      <c r="O1212" s="4"/>
      <c r="P1212" s="4"/>
      <c r="Q1212" s="11" t="e">
        <f>MIN(P1212,O1212,J1212,I1212,H1212,G1212,F1212,E1212,#REF!,L1212)</f>
        <v>#REF!</v>
      </c>
      <c r="R1212" s="11" t="e">
        <f>Q1212-#REF!</f>
        <v>#REF!</v>
      </c>
      <c r="S1212" s="11" t="e">
        <f t="shared" si="101"/>
        <v>#REF!</v>
      </c>
      <c r="T1212" s="4">
        <f t="shared" si="100"/>
        <v>0</v>
      </c>
      <c r="U1212" s="21" t="e">
        <f t="shared" si="99"/>
        <v>#REF!</v>
      </c>
      <c r="V1212" s="13" t="s">
        <v>5</v>
      </c>
      <c r="W1212" s="20">
        <f>COUNT(L1212,M1212,N1212,F1212,J1212,I1212,H1212,G1212,#REF!,E1212,#REF!)</f>
        <v>0</v>
      </c>
      <c r="X1212" s="22" t="e">
        <f t="shared" si="98"/>
        <v>#DIV/0!</v>
      </c>
      <c r="Y1212" s="22" t="e">
        <f>X1212-#REF!</f>
        <v>#DIV/0!</v>
      </c>
    </row>
    <row r="1213" spans="1:25" s="20" customFormat="1" ht="30" x14ac:dyDescent="0.25">
      <c r="A1213" s="13"/>
      <c r="B1213" s="10" t="s">
        <v>792</v>
      </c>
      <c r="C1213" s="36" t="s">
        <v>4</v>
      </c>
      <c r="D1213" s="58" t="s">
        <v>1274</v>
      </c>
      <c r="E1213" s="12"/>
      <c r="F1213" s="48"/>
      <c r="G1213" s="11"/>
      <c r="H1213" s="4"/>
      <c r="I1213" s="4"/>
      <c r="J1213" s="4"/>
      <c r="K1213" s="4"/>
      <c r="L1213" s="4"/>
      <c r="M1213" s="4"/>
      <c r="N1213" s="4"/>
      <c r="O1213" s="4"/>
      <c r="P1213" s="4"/>
      <c r="Q1213" s="11" t="e">
        <f>MIN(P1213,O1213,J1213,I1213,H1213,G1213,F1213,E1213,#REF!,L1213)</f>
        <v>#REF!</v>
      </c>
      <c r="R1213" s="11" t="e">
        <f>Q1213-#REF!</f>
        <v>#REF!</v>
      </c>
      <c r="S1213" s="11" t="e">
        <f t="shared" si="101"/>
        <v>#REF!</v>
      </c>
      <c r="T1213" s="4">
        <f t="shared" si="100"/>
        <v>0</v>
      </c>
      <c r="U1213" s="21" t="e">
        <f t="shared" si="99"/>
        <v>#REF!</v>
      </c>
      <c r="V1213" s="13" t="s">
        <v>5</v>
      </c>
      <c r="W1213" s="20">
        <f>COUNT(L1213,M1213,N1213,F1213,J1213,I1213,H1213,G1213,#REF!,E1213,#REF!)</f>
        <v>0</v>
      </c>
      <c r="X1213" s="22" t="e">
        <f t="shared" si="98"/>
        <v>#DIV/0!</v>
      </c>
      <c r="Y1213" s="22" t="e">
        <f>X1213-#REF!</f>
        <v>#DIV/0!</v>
      </c>
    </row>
    <row r="1214" spans="1:25" s="20" customFormat="1" ht="30" x14ac:dyDescent="0.25">
      <c r="A1214" s="13"/>
      <c r="B1214" s="10" t="s">
        <v>793</v>
      </c>
      <c r="C1214" s="36" t="s">
        <v>4</v>
      </c>
      <c r="D1214" s="58" t="s">
        <v>1274</v>
      </c>
      <c r="E1214" s="12"/>
      <c r="F1214" s="48"/>
      <c r="G1214" s="11"/>
      <c r="H1214" s="4"/>
      <c r="I1214" s="4"/>
      <c r="J1214" s="4"/>
      <c r="K1214" s="4"/>
      <c r="L1214" s="4"/>
      <c r="M1214" s="4"/>
      <c r="N1214" s="4"/>
      <c r="O1214" s="4"/>
      <c r="P1214" s="4"/>
      <c r="Q1214" s="11" t="e">
        <f>MIN(P1214,O1214,J1214,I1214,H1214,G1214,F1214,E1214,#REF!,L1214)</f>
        <v>#REF!</v>
      </c>
      <c r="R1214" s="11" t="e">
        <f>Q1214-#REF!</f>
        <v>#REF!</v>
      </c>
      <c r="S1214" s="11" t="e">
        <f t="shared" si="101"/>
        <v>#REF!</v>
      </c>
      <c r="T1214" s="4">
        <f t="shared" si="100"/>
        <v>0</v>
      </c>
      <c r="U1214" s="21" t="e">
        <f t="shared" si="99"/>
        <v>#REF!</v>
      </c>
      <c r="V1214" s="13" t="s">
        <v>5</v>
      </c>
      <c r="W1214" s="20">
        <f>COUNT(L1214,M1214,N1214,F1214,J1214,I1214,H1214,G1214,#REF!,E1214,#REF!)</f>
        <v>0</v>
      </c>
      <c r="X1214" s="22" t="e">
        <f t="shared" si="98"/>
        <v>#DIV/0!</v>
      </c>
      <c r="Y1214" s="22" t="e">
        <f>X1214-#REF!</f>
        <v>#DIV/0!</v>
      </c>
    </row>
    <row r="1215" spans="1:25" s="20" customFormat="1" ht="30" x14ac:dyDescent="0.25">
      <c r="A1215" s="13"/>
      <c r="B1215" s="10" t="s">
        <v>794</v>
      </c>
      <c r="C1215" s="36" t="s">
        <v>4</v>
      </c>
      <c r="D1215" s="58" t="s">
        <v>1274</v>
      </c>
      <c r="E1215" s="12"/>
      <c r="F1215" s="48"/>
      <c r="G1215" s="11"/>
      <c r="H1215" s="4"/>
      <c r="I1215" s="4"/>
      <c r="J1215" s="4"/>
      <c r="K1215" s="4"/>
      <c r="L1215" s="4"/>
      <c r="M1215" s="4"/>
      <c r="N1215" s="4"/>
      <c r="O1215" s="4"/>
      <c r="P1215" s="4"/>
      <c r="Q1215" s="11" t="e">
        <f>MIN(P1215,O1215,J1215,I1215,H1215,G1215,F1215,E1215,#REF!,L1215)</f>
        <v>#REF!</v>
      </c>
      <c r="R1215" s="11" t="e">
        <f>Q1215-#REF!</f>
        <v>#REF!</v>
      </c>
      <c r="S1215" s="11" t="e">
        <f t="shared" si="101"/>
        <v>#REF!</v>
      </c>
      <c r="T1215" s="4">
        <f t="shared" si="100"/>
        <v>0</v>
      </c>
      <c r="U1215" s="21" t="e">
        <f t="shared" si="99"/>
        <v>#REF!</v>
      </c>
      <c r="V1215" s="13" t="s">
        <v>5</v>
      </c>
      <c r="W1215" s="20">
        <f>COUNT(L1215,M1215,N1215,F1215,J1215,I1215,H1215,G1215,#REF!,E1215,#REF!)</f>
        <v>0</v>
      </c>
      <c r="X1215" s="22" t="e">
        <f t="shared" si="98"/>
        <v>#DIV/0!</v>
      </c>
      <c r="Y1215" s="22" t="e">
        <f>X1215-#REF!</f>
        <v>#DIV/0!</v>
      </c>
    </row>
    <row r="1216" spans="1:25" s="20" customFormat="1" ht="30" x14ac:dyDescent="0.25">
      <c r="A1216" s="13"/>
      <c r="B1216" s="10" t="s">
        <v>795</v>
      </c>
      <c r="C1216" s="36" t="s">
        <v>4</v>
      </c>
      <c r="D1216" s="58" t="s">
        <v>1274</v>
      </c>
      <c r="E1216" s="12"/>
      <c r="F1216" s="48"/>
      <c r="G1216" s="11"/>
      <c r="H1216" s="4"/>
      <c r="I1216" s="4"/>
      <c r="J1216" s="4"/>
      <c r="K1216" s="4"/>
      <c r="L1216" s="4"/>
      <c r="M1216" s="4"/>
      <c r="N1216" s="4"/>
      <c r="O1216" s="4"/>
      <c r="P1216" s="4"/>
      <c r="Q1216" s="11" t="e">
        <f>MIN(P1216,O1216,J1216,I1216,H1216,G1216,F1216,E1216,#REF!,L1216)</f>
        <v>#REF!</v>
      </c>
      <c r="R1216" s="11" t="e">
        <f>Q1216-#REF!</f>
        <v>#REF!</v>
      </c>
      <c r="S1216" s="11" t="e">
        <f t="shared" si="101"/>
        <v>#REF!</v>
      </c>
      <c r="T1216" s="4">
        <f t="shared" si="100"/>
        <v>0</v>
      </c>
      <c r="U1216" s="21" t="e">
        <f t="shared" si="99"/>
        <v>#REF!</v>
      </c>
      <c r="V1216" s="13" t="s">
        <v>5</v>
      </c>
      <c r="W1216" s="20">
        <f>COUNT(L1216,M1216,N1216,F1216,J1216,I1216,H1216,G1216,#REF!,E1216,#REF!)</f>
        <v>0</v>
      </c>
      <c r="X1216" s="22" t="e">
        <f t="shared" si="98"/>
        <v>#DIV/0!</v>
      </c>
      <c r="Y1216" s="22" t="e">
        <f>X1216-#REF!</f>
        <v>#DIV/0!</v>
      </c>
    </row>
    <row r="1217" spans="1:25" s="20" customFormat="1" ht="30" x14ac:dyDescent="0.25">
      <c r="A1217" s="13"/>
      <c r="B1217" s="10" t="s">
        <v>796</v>
      </c>
      <c r="C1217" s="36" t="s">
        <v>4</v>
      </c>
      <c r="D1217" s="58" t="s">
        <v>1274</v>
      </c>
      <c r="E1217" s="12"/>
      <c r="F1217" s="48"/>
      <c r="G1217" s="11"/>
      <c r="H1217" s="4"/>
      <c r="I1217" s="4"/>
      <c r="J1217" s="4"/>
      <c r="K1217" s="4"/>
      <c r="L1217" s="4"/>
      <c r="M1217" s="4"/>
      <c r="N1217" s="4"/>
      <c r="O1217" s="4"/>
      <c r="P1217" s="4"/>
      <c r="Q1217" s="11" t="e">
        <f>MIN(P1217,O1217,J1217,I1217,H1217,G1217,F1217,E1217,#REF!,L1217)</f>
        <v>#REF!</v>
      </c>
      <c r="R1217" s="11" t="e">
        <f>Q1217-#REF!</f>
        <v>#REF!</v>
      </c>
      <c r="S1217" s="11" t="e">
        <f t="shared" si="101"/>
        <v>#REF!</v>
      </c>
      <c r="T1217" s="4">
        <f t="shared" si="100"/>
        <v>0</v>
      </c>
      <c r="U1217" s="21" t="e">
        <f t="shared" si="99"/>
        <v>#REF!</v>
      </c>
      <c r="V1217" s="13" t="s">
        <v>5</v>
      </c>
      <c r="W1217" s="20">
        <f>COUNT(L1217,M1217,N1217,F1217,J1217,I1217,H1217,G1217,#REF!,E1217,#REF!)</f>
        <v>0</v>
      </c>
      <c r="X1217" s="22" t="e">
        <f t="shared" si="98"/>
        <v>#DIV/0!</v>
      </c>
      <c r="Y1217" s="22" t="e">
        <f>X1217-#REF!</f>
        <v>#DIV/0!</v>
      </c>
    </row>
    <row r="1218" spans="1:25" s="20" customFormat="1" ht="30" x14ac:dyDescent="0.25">
      <c r="A1218" s="13"/>
      <c r="B1218" s="10" t="s">
        <v>797</v>
      </c>
      <c r="C1218" s="36" t="s">
        <v>4</v>
      </c>
      <c r="D1218" s="58" t="s">
        <v>1274</v>
      </c>
      <c r="E1218" s="12"/>
      <c r="F1218" s="48"/>
      <c r="G1218" s="11"/>
      <c r="H1218" s="4"/>
      <c r="I1218" s="4"/>
      <c r="J1218" s="4"/>
      <c r="K1218" s="4"/>
      <c r="L1218" s="4"/>
      <c r="M1218" s="4"/>
      <c r="N1218" s="4"/>
      <c r="O1218" s="4"/>
      <c r="P1218" s="4"/>
      <c r="Q1218" s="11" t="e">
        <f>MIN(P1218,O1218,J1218,I1218,H1218,G1218,F1218,E1218,#REF!,L1218)</f>
        <v>#REF!</v>
      </c>
      <c r="R1218" s="11" t="e">
        <f>Q1218-#REF!</f>
        <v>#REF!</v>
      </c>
      <c r="S1218" s="11" t="e">
        <f t="shared" si="101"/>
        <v>#REF!</v>
      </c>
      <c r="T1218" s="4">
        <f t="shared" si="100"/>
        <v>0</v>
      </c>
      <c r="U1218" s="21" t="e">
        <f t="shared" si="99"/>
        <v>#REF!</v>
      </c>
      <c r="V1218" s="13" t="s">
        <v>5</v>
      </c>
      <c r="W1218" s="20">
        <f>COUNT(L1218,M1218,N1218,F1218,J1218,I1218,H1218,G1218,#REF!,E1218,#REF!)</f>
        <v>0</v>
      </c>
      <c r="X1218" s="22" t="e">
        <f t="shared" si="98"/>
        <v>#DIV/0!</v>
      </c>
      <c r="Y1218" s="22" t="e">
        <f>X1218-#REF!</f>
        <v>#DIV/0!</v>
      </c>
    </row>
    <row r="1219" spans="1:25" s="20" customFormat="1" ht="30" x14ac:dyDescent="0.25">
      <c r="A1219" s="13"/>
      <c r="B1219" s="10" t="s">
        <v>798</v>
      </c>
      <c r="C1219" s="36" t="s">
        <v>4</v>
      </c>
      <c r="D1219" s="58" t="s">
        <v>1274</v>
      </c>
      <c r="E1219" s="12"/>
      <c r="F1219" s="48"/>
      <c r="G1219" s="11"/>
      <c r="H1219" s="4"/>
      <c r="I1219" s="4"/>
      <c r="J1219" s="4"/>
      <c r="K1219" s="4"/>
      <c r="L1219" s="4"/>
      <c r="M1219" s="4"/>
      <c r="N1219" s="4"/>
      <c r="O1219" s="4"/>
      <c r="P1219" s="4"/>
      <c r="Q1219" s="11" t="e">
        <f>MIN(P1219,O1219,J1219,I1219,H1219,G1219,F1219,E1219,#REF!,L1219)</f>
        <v>#REF!</v>
      </c>
      <c r="R1219" s="11" t="e">
        <f>Q1219-#REF!</f>
        <v>#REF!</v>
      </c>
      <c r="S1219" s="11" t="e">
        <f t="shared" si="101"/>
        <v>#REF!</v>
      </c>
      <c r="T1219" s="4">
        <f t="shared" si="100"/>
        <v>0</v>
      </c>
      <c r="U1219" s="21" t="e">
        <f t="shared" si="99"/>
        <v>#REF!</v>
      </c>
      <c r="V1219" s="13" t="s">
        <v>5</v>
      </c>
      <c r="W1219" s="20">
        <f>COUNT(L1219,M1219,N1219,F1219,J1219,I1219,H1219,G1219,#REF!,E1219,#REF!)</f>
        <v>0</v>
      </c>
      <c r="X1219" s="22" t="e">
        <f t="shared" si="98"/>
        <v>#DIV/0!</v>
      </c>
      <c r="Y1219" s="22" t="e">
        <f>X1219-#REF!</f>
        <v>#DIV/0!</v>
      </c>
    </row>
    <row r="1220" spans="1:25" s="20" customFormat="1" ht="30" x14ac:dyDescent="0.25">
      <c r="A1220" s="13"/>
      <c r="B1220" s="10" t="s">
        <v>799</v>
      </c>
      <c r="C1220" s="36" t="s">
        <v>4</v>
      </c>
      <c r="D1220" s="58" t="s">
        <v>1274</v>
      </c>
      <c r="E1220" s="12"/>
      <c r="F1220" s="48"/>
      <c r="G1220" s="11"/>
      <c r="H1220" s="4"/>
      <c r="I1220" s="4"/>
      <c r="J1220" s="4"/>
      <c r="K1220" s="4"/>
      <c r="L1220" s="4"/>
      <c r="M1220" s="4"/>
      <c r="N1220" s="4"/>
      <c r="O1220" s="4"/>
      <c r="P1220" s="4"/>
      <c r="Q1220" s="11" t="e">
        <f>MIN(P1220,O1220,J1220,I1220,H1220,G1220,F1220,E1220,#REF!,L1220)</f>
        <v>#REF!</v>
      </c>
      <c r="R1220" s="11" t="e">
        <f>Q1220-#REF!</f>
        <v>#REF!</v>
      </c>
      <c r="S1220" s="11" t="e">
        <f t="shared" si="101"/>
        <v>#REF!</v>
      </c>
      <c r="T1220" s="4">
        <f t="shared" si="100"/>
        <v>0</v>
      </c>
      <c r="U1220" s="21" t="e">
        <f t="shared" si="99"/>
        <v>#REF!</v>
      </c>
      <c r="V1220" s="13" t="s">
        <v>5</v>
      </c>
      <c r="W1220" s="20">
        <f>COUNT(L1220,M1220,N1220,F1220,J1220,I1220,H1220,G1220,#REF!,E1220,#REF!)</f>
        <v>0</v>
      </c>
      <c r="X1220" s="22" t="e">
        <f t="shared" si="98"/>
        <v>#DIV/0!</v>
      </c>
      <c r="Y1220" s="22" t="e">
        <f>X1220-#REF!</f>
        <v>#DIV/0!</v>
      </c>
    </row>
    <row r="1221" spans="1:25" s="20" customFormat="1" ht="30" x14ac:dyDescent="0.25">
      <c r="A1221" s="13"/>
      <c r="B1221" s="10" t="s">
        <v>800</v>
      </c>
      <c r="C1221" s="36" t="s">
        <v>4</v>
      </c>
      <c r="D1221" s="58" t="s">
        <v>1274</v>
      </c>
      <c r="E1221" s="12"/>
      <c r="F1221" s="48"/>
      <c r="G1221" s="11"/>
      <c r="H1221" s="4"/>
      <c r="I1221" s="4"/>
      <c r="J1221" s="4"/>
      <c r="K1221" s="4"/>
      <c r="L1221" s="4"/>
      <c r="M1221" s="4"/>
      <c r="N1221" s="4"/>
      <c r="O1221" s="4"/>
      <c r="P1221" s="4"/>
      <c r="Q1221" s="11" t="e">
        <f>MIN(P1221,O1221,J1221,I1221,H1221,G1221,F1221,E1221,#REF!,L1221)</f>
        <v>#REF!</v>
      </c>
      <c r="R1221" s="11" t="e">
        <f>Q1221-#REF!</f>
        <v>#REF!</v>
      </c>
      <c r="S1221" s="11" t="e">
        <f t="shared" si="101"/>
        <v>#REF!</v>
      </c>
      <c r="T1221" s="4">
        <f t="shared" si="100"/>
        <v>0</v>
      </c>
      <c r="U1221" s="21" t="e">
        <f t="shared" si="99"/>
        <v>#REF!</v>
      </c>
      <c r="V1221" s="13" t="s">
        <v>5</v>
      </c>
      <c r="W1221" s="20">
        <f>COUNT(L1221,M1221,N1221,F1221,J1221,I1221,H1221,G1221,#REF!,E1221,#REF!)</f>
        <v>0</v>
      </c>
      <c r="X1221" s="22" t="e">
        <f t="shared" si="98"/>
        <v>#DIV/0!</v>
      </c>
      <c r="Y1221" s="22" t="e">
        <f>X1221-#REF!</f>
        <v>#DIV/0!</v>
      </c>
    </row>
    <row r="1222" spans="1:25" s="20" customFormat="1" ht="30" x14ac:dyDescent="0.25">
      <c r="A1222" s="13"/>
      <c r="B1222" s="10" t="s">
        <v>801</v>
      </c>
      <c r="C1222" s="36" t="s">
        <v>4</v>
      </c>
      <c r="D1222" s="58" t="s">
        <v>1274</v>
      </c>
      <c r="E1222" s="12"/>
      <c r="F1222" s="48"/>
      <c r="G1222" s="11"/>
      <c r="H1222" s="4"/>
      <c r="I1222" s="4"/>
      <c r="J1222" s="4"/>
      <c r="K1222" s="4"/>
      <c r="L1222" s="4"/>
      <c r="M1222" s="4"/>
      <c r="N1222" s="4"/>
      <c r="O1222" s="4"/>
      <c r="P1222" s="4"/>
      <c r="Q1222" s="11" t="e">
        <f>MIN(P1222,O1222,J1222,I1222,H1222,G1222,F1222,E1222,#REF!,L1222)</f>
        <v>#REF!</v>
      </c>
      <c r="R1222" s="11" t="e">
        <f>Q1222-#REF!</f>
        <v>#REF!</v>
      </c>
      <c r="S1222" s="11" t="e">
        <f t="shared" si="101"/>
        <v>#REF!</v>
      </c>
      <c r="T1222" s="4">
        <f t="shared" si="100"/>
        <v>0</v>
      </c>
      <c r="U1222" s="21" t="e">
        <f t="shared" si="99"/>
        <v>#REF!</v>
      </c>
      <c r="V1222" s="13" t="s">
        <v>5</v>
      </c>
      <c r="W1222" s="20">
        <f>COUNT(L1222,M1222,N1222,F1222,J1222,I1222,H1222,G1222,#REF!,E1222,#REF!)</f>
        <v>0</v>
      </c>
      <c r="X1222" s="22" t="e">
        <f t="shared" si="98"/>
        <v>#DIV/0!</v>
      </c>
      <c r="Y1222" s="22" t="e">
        <f>X1222-#REF!</f>
        <v>#DIV/0!</v>
      </c>
    </row>
    <row r="1223" spans="1:25" s="20" customFormat="1" ht="30" x14ac:dyDescent="0.25">
      <c r="A1223" s="13"/>
      <c r="B1223" s="10" t="s">
        <v>802</v>
      </c>
      <c r="C1223" s="36" t="s">
        <v>4</v>
      </c>
      <c r="D1223" s="58" t="s">
        <v>1274</v>
      </c>
      <c r="E1223" s="12"/>
      <c r="F1223" s="48"/>
      <c r="G1223" s="11"/>
      <c r="H1223" s="4"/>
      <c r="I1223" s="4"/>
      <c r="J1223" s="4"/>
      <c r="K1223" s="4"/>
      <c r="L1223" s="4"/>
      <c r="M1223" s="4"/>
      <c r="N1223" s="4"/>
      <c r="O1223" s="4"/>
      <c r="P1223" s="4"/>
      <c r="Q1223" s="11" t="e">
        <f>MIN(P1223,O1223,J1223,I1223,H1223,G1223,F1223,E1223,#REF!,L1223)</f>
        <v>#REF!</v>
      </c>
      <c r="R1223" s="11" t="e">
        <f>Q1223-#REF!</f>
        <v>#REF!</v>
      </c>
      <c r="S1223" s="11" t="e">
        <f t="shared" si="101"/>
        <v>#REF!</v>
      </c>
      <c r="T1223" s="4">
        <f t="shared" si="100"/>
        <v>0</v>
      </c>
      <c r="U1223" s="21" t="e">
        <f t="shared" si="99"/>
        <v>#REF!</v>
      </c>
      <c r="V1223" s="13" t="s">
        <v>5</v>
      </c>
      <c r="W1223" s="20">
        <f>COUNT(L1223,M1223,N1223,F1223,J1223,I1223,H1223,G1223,#REF!,E1223,#REF!)</f>
        <v>0</v>
      </c>
      <c r="X1223" s="22" t="e">
        <f t="shared" si="98"/>
        <v>#DIV/0!</v>
      </c>
      <c r="Y1223" s="22" t="e">
        <f>X1223-#REF!</f>
        <v>#DIV/0!</v>
      </c>
    </row>
    <row r="1224" spans="1:25" s="20" customFormat="1" ht="30" x14ac:dyDescent="0.25">
      <c r="A1224" s="13"/>
      <c r="B1224" s="10" t="s">
        <v>803</v>
      </c>
      <c r="C1224" s="36" t="s">
        <v>4</v>
      </c>
      <c r="D1224" s="58" t="s">
        <v>1274</v>
      </c>
      <c r="E1224" s="12"/>
      <c r="F1224" s="48"/>
      <c r="G1224" s="11"/>
      <c r="H1224" s="4"/>
      <c r="I1224" s="4"/>
      <c r="J1224" s="4"/>
      <c r="K1224" s="4"/>
      <c r="L1224" s="4"/>
      <c r="M1224" s="4"/>
      <c r="N1224" s="4"/>
      <c r="O1224" s="4"/>
      <c r="P1224" s="4"/>
      <c r="Q1224" s="11" t="e">
        <f>MIN(P1224,O1224,J1224,I1224,H1224,G1224,F1224,E1224,#REF!,L1224)</f>
        <v>#REF!</v>
      </c>
      <c r="R1224" s="11" t="e">
        <f>Q1224-#REF!</f>
        <v>#REF!</v>
      </c>
      <c r="S1224" s="11" t="e">
        <f t="shared" si="101"/>
        <v>#REF!</v>
      </c>
      <c r="T1224" s="4">
        <f t="shared" si="100"/>
        <v>0</v>
      </c>
      <c r="U1224" s="21" t="e">
        <f t="shared" si="99"/>
        <v>#REF!</v>
      </c>
      <c r="V1224" s="13" t="s">
        <v>5</v>
      </c>
      <c r="W1224" s="20">
        <f>COUNT(L1224,M1224,N1224,F1224,J1224,I1224,H1224,G1224,#REF!,E1224,#REF!)</f>
        <v>0</v>
      </c>
      <c r="X1224" s="22" t="e">
        <f t="shared" si="98"/>
        <v>#DIV/0!</v>
      </c>
      <c r="Y1224" s="22" t="e">
        <f>X1224-#REF!</f>
        <v>#DIV/0!</v>
      </c>
    </row>
    <row r="1225" spans="1:25" s="20" customFormat="1" x14ac:dyDescent="0.25">
      <c r="A1225" s="32" t="s">
        <v>81</v>
      </c>
      <c r="B1225" s="33" t="s">
        <v>804</v>
      </c>
      <c r="C1225" s="36"/>
      <c r="D1225" s="58"/>
      <c r="E1225" s="12"/>
      <c r="F1225" s="48"/>
      <c r="G1225" s="11"/>
      <c r="H1225" s="4"/>
      <c r="I1225" s="4"/>
      <c r="J1225" s="4"/>
      <c r="K1225" s="4"/>
      <c r="L1225" s="4"/>
      <c r="M1225" s="4"/>
      <c r="N1225" s="4"/>
      <c r="O1225" s="4"/>
      <c r="P1225" s="4"/>
      <c r="Q1225" s="11" t="e">
        <f>MIN(P1225,O1225,J1225,I1225,H1225,G1225,F1225,E1225,#REF!,L1225)</f>
        <v>#REF!</v>
      </c>
      <c r="R1225" s="11" t="e">
        <f>Q1225-#REF!</f>
        <v>#REF!</v>
      </c>
      <c r="S1225" s="11" t="e">
        <f t="shared" si="101"/>
        <v>#REF!</v>
      </c>
      <c r="T1225" s="4"/>
      <c r="U1225" s="21" t="e">
        <f t="shared" si="99"/>
        <v>#REF!</v>
      </c>
      <c r="V1225" s="13"/>
      <c r="X1225" s="22" t="e">
        <f t="shared" si="98"/>
        <v>#DIV/0!</v>
      </c>
      <c r="Y1225" s="22" t="e">
        <f>X1225-#REF!</f>
        <v>#DIV/0!</v>
      </c>
    </row>
    <row r="1226" spans="1:25" s="20" customFormat="1" ht="60" x14ac:dyDescent="0.25">
      <c r="A1226" s="13"/>
      <c r="B1226" s="10" t="s">
        <v>842</v>
      </c>
      <c r="C1226" s="36" t="s">
        <v>12</v>
      </c>
      <c r="D1226" s="58" t="s">
        <v>1274</v>
      </c>
      <c r="E1226" s="12"/>
      <c r="F1226" s="48"/>
      <c r="G1226" s="11"/>
      <c r="H1226" s="4"/>
      <c r="I1226" s="4"/>
      <c r="J1226" s="4"/>
      <c r="K1226" s="4"/>
      <c r="L1226" s="4"/>
      <c r="M1226" s="4"/>
      <c r="N1226" s="4"/>
      <c r="O1226" s="4"/>
      <c r="P1226" s="4"/>
      <c r="Q1226" s="15" t="e">
        <f>MIN(P1226,O1226,J1226,I1226,H1226,G1226,F1226,E1226,#REF!,L1226)</f>
        <v>#REF!</v>
      </c>
      <c r="R1226" s="11" t="e">
        <f>Q1226-#REF!</f>
        <v>#REF!</v>
      </c>
      <c r="S1226" s="11" t="e">
        <f t="shared" si="101"/>
        <v>#REF!</v>
      </c>
      <c r="T1226" s="4">
        <f t="shared" ref="T1226:T1249" si="102">E1226</f>
        <v>0</v>
      </c>
      <c r="U1226" s="21" t="e">
        <f t="shared" si="99"/>
        <v>#REF!</v>
      </c>
      <c r="V1226" s="13" t="s">
        <v>5</v>
      </c>
      <c r="W1226" s="20">
        <f>COUNT(L1226,M1226,N1226,F1226,J1226,I1226,H1226,G1226,#REF!,E1226,#REF!)</f>
        <v>0</v>
      </c>
      <c r="X1226" s="22" t="e">
        <f t="shared" si="98"/>
        <v>#DIV/0!</v>
      </c>
      <c r="Y1226" s="22" t="e">
        <f>X1226-#REF!</f>
        <v>#DIV/0!</v>
      </c>
    </row>
    <row r="1227" spans="1:25" s="20" customFormat="1" ht="30" x14ac:dyDescent="0.25">
      <c r="A1227" s="13"/>
      <c r="B1227" s="10" t="s">
        <v>805</v>
      </c>
      <c r="C1227" s="36" t="s">
        <v>12</v>
      </c>
      <c r="D1227" s="58" t="s">
        <v>1274</v>
      </c>
      <c r="E1227" s="12"/>
      <c r="F1227" s="48"/>
      <c r="G1227" s="11"/>
      <c r="H1227" s="4"/>
      <c r="I1227" s="4"/>
      <c r="J1227" s="4"/>
      <c r="K1227" s="4"/>
      <c r="L1227" s="4"/>
      <c r="M1227" s="4"/>
      <c r="N1227" s="4"/>
      <c r="O1227" s="4"/>
      <c r="P1227" s="4"/>
      <c r="Q1227" s="11" t="e">
        <f>MIN(P1227,O1227,J1227,I1227,H1227,G1227,F1227,E1227,#REF!,L1227)</f>
        <v>#REF!</v>
      </c>
      <c r="R1227" s="11" t="e">
        <f>Q1227-#REF!</f>
        <v>#REF!</v>
      </c>
      <c r="S1227" s="11" t="e">
        <f t="shared" si="101"/>
        <v>#REF!</v>
      </c>
      <c r="T1227" s="4">
        <f t="shared" si="102"/>
        <v>0</v>
      </c>
      <c r="U1227" s="21" t="e">
        <f t="shared" si="99"/>
        <v>#REF!</v>
      </c>
      <c r="V1227" s="13" t="s">
        <v>5</v>
      </c>
      <c r="W1227" s="20">
        <f>COUNT(L1227,M1227,N1227,F1227,J1227,I1227,H1227,G1227,#REF!,E1227,#REF!)</f>
        <v>0</v>
      </c>
      <c r="X1227" s="22" t="e">
        <f t="shared" si="98"/>
        <v>#DIV/0!</v>
      </c>
      <c r="Y1227" s="22" t="e">
        <f>X1227-#REF!</f>
        <v>#DIV/0!</v>
      </c>
    </row>
    <row r="1228" spans="1:25" s="20" customFormat="1" ht="30" x14ac:dyDescent="0.25">
      <c r="A1228" s="13"/>
      <c r="B1228" s="10" t="s">
        <v>806</v>
      </c>
      <c r="C1228" s="36" t="s">
        <v>12</v>
      </c>
      <c r="D1228" s="58" t="s">
        <v>1274</v>
      </c>
      <c r="E1228" s="12"/>
      <c r="F1228" s="48"/>
      <c r="G1228" s="11"/>
      <c r="H1228" s="4"/>
      <c r="I1228" s="4"/>
      <c r="J1228" s="4"/>
      <c r="K1228" s="4"/>
      <c r="L1228" s="4"/>
      <c r="M1228" s="4"/>
      <c r="N1228" s="4"/>
      <c r="O1228" s="4"/>
      <c r="P1228" s="4"/>
      <c r="Q1228" s="11" t="e">
        <f>MIN(P1228,O1228,J1228,I1228,H1228,G1228,F1228,E1228,#REF!,L1228)</f>
        <v>#REF!</v>
      </c>
      <c r="R1228" s="11" t="e">
        <f>Q1228-#REF!</f>
        <v>#REF!</v>
      </c>
      <c r="S1228" s="11" t="e">
        <f t="shared" si="101"/>
        <v>#REF!</v>
      </c>
      <c r="T1228" s="4">
        <f t="shared" si="102"/>
        <v>0</v>
      </c>
      <c r="U1228" s="21" t="e">
        <f t="shared" si="99"/>
        <v>#REF!</v>
      </c>
      <c r="V1228" s="13" t="s">
        <v>5</v>
      </c>
      <c r="W1228" s="20">
        <f>COUNT(L1228,M1228,N1228,F1228,J1228,I1228,H1228,G1228,#REF!,E1228,#REF!)</f>
        <v>0</v>
      </c>
      <c r="X1228" s="22" t="e">
        <f t="shared" si="98"/>
        <v>#DIV/0!</v>
      </c>
      <c r="Y1228" s="22" t="e">
        <f>X1228-#REF!</f>
        <v>#DIV/0!</v>
      </c>
    </row>
    <row r="1229" spans="1:25" s="20" customFormat="1" ht="30" x14ac:dyDescent="0.25">
      <c r="A1229" s="13"/>
      <c r="B1229" s="10" t="s">
        <v>1263</v>
      </c>
      <c r="C1229" s="36" t="s">
        <v>12</v>
      </c>
      <c r="D1229" s="58" t="s">
        <v>1274</v>
      </c>
      <c r="E1229" s="12"/>
      <c r="F1229" s="48"/>
      <c r="G1229" s="11"/>
      <c r="H1229" s="4"/>
      <c r="I1229" s="4"/>
      <c r="J1229" s="4"/>
      <c r="K1229" s="4"/>
      <c r="L1229" s="4"/>
      <c r="M1229" s="4"/>
      <c r="N1229" s="4"/>
      <c r="O1229" s="4"/>
      <c r="P1229" s="4"/>
      <c r="Q1229" s="11" t="e">
        <f>MIN(P1229,O1229,J1229,I1229,H1229,G1229,F1229,E1229,#REF!,L1229)</f>
        <v>#REF!</v>
      </c>
      <c r="R1229" s="11" t="e">
        <f>Q1229-#REF!</f>
        <v>#REF!</v>
      </c>
      <c r="S1229" s="11" t="e">
        <f t="shared" si="101"/>
        <v>#REF!</v>
      </c>
      <c r="T1229" s="4">
        <f t="shared" si="102"/>
        <v>0</v>
      </c>
      <c r="U1229" s="21" t="e">
        <f t="shared" si="99"/>
        <v>#REF!</v>
      </c>
      <c r="V1229" s="13" t="s">
        <v>5</v>
      </c>
      <c r="W1229" s="20">
        <f>COUNT(L1229,M1229,N1229,F1229,J1229,I1229,H1229,G1229,#REF!,E1229,#REF!)</f>
        <v>0</v>
      </c>
      <c r="X1229" s="22" t="e">
        <f t="shared" si="98"/>
        <v>#DIV/0!</v>
      </c>
      <c r="Y1229" s="22" t="e">
        <f>X1229-#REF!</f>
        <v>#DIV/0!</v>
      </c>
    </row>
    <row r="1230" spans="1:25" s="20" customFormat="1" ht="30" x14ac:dyDescent="0.25">
      <c r="A1230" s="13"/>
      <c r="B1230" s="10" t="s">
        <v>807</v>
      </c>
      <c r="C1230" s="36" t="s">
        <v>12</v>
      </c>
      <c r="D1230" s="58" t="s">
        <v>1274</v>
      </c>
      <c r="E1230" s="12"/>
      <c r="F1230" s="48"/>
      <c r="G1230" s="11"/>
      <c r="H1230" s="4"/>
      <c r="I1230" s="4"/>
      <c r="J1230" s="4"/>
      <c r="K1230" s="4"/>
      <c r="L1230" s="4"/>
      <c r="M1230" s="4"/>
      <c r="N1230" s="4"/>
      <c r="O1230" s="4"/>
      <c r="P1230" s="4"/>
      <c r="Q1230" s="11" t="e">
        <f>MIN(P1230,O1230,J1230,I1230,H1230,G1230,F1230,E1230,#REF!,L1230)</f>
        <v>#REF!</v>
      </c>
      <c r="R1230" s="11" t="e">
        <f>Q1230-#REF!</f>
        <v>#REF!</v>
      </c>
      <c r="S1230" s="11" t="e">
        <f t="shared" si="101"/>
        <v>#REF!</v>
      </c>
      <c r="T1230" s="4">
        <f t="shared" si="102"/>
        <v>0</v>
      </c>
      <c r="U1230" s="21" t="e">
        <f t="shared" si="99"/>
        <v>#REF!</v>
      </c>
      <c r="V1230" s="13" t="s">
        <v>5</v>
      </c>
      <c r="W1230" s="20">
        <f>COUNT(L1230,M1230,N1230,F1230,J1230,I1230,H1230,G1230,#REF!,E1230,#REF!)</f>
        <v>0</v>
      </c>
      <c r="X1230" s="22" t="e">
        <f t="shared" si="98"/>
        <v>#DIV/0!</v>
      </c>
      <c r="Y1230" s="22" t="e">
        <f>X1230-#REF!</f>
        <v>#DIV/0!</v>
      </c>
    </row>
    <row r="1231" spans="1:25" s="20" customFormat="1" ht="30" x14ac:dyDescent="0.25">
      <c r="A1231" s="13"/>
      <c r="B1231" s="10" t="s">
        <v>808</v>
      </c>
      <c r="C1231" s="36" t="s">
        <v>12</v>
      </c>
      <c r="D1231" s="58" t="s">
        <v>1274</v>
      </c>
      <c r="E1231" s="12"/>
      <c r="F1231" s="48"/>
      <c r="G1231" s="11"/>
      <c r="H1231" s="4"/>
      <c r="I1231" s="4"/>
      <c r="J1231" s="4"/>
      <c r="K1231" s="4"/>
      <c r="L1231" s="4"/>
      <c r="M1231" s="4"/>
      <c r="N1231" s="4"/>
      <c r="O1231" s="4"/>
      <c r="P1231" s="4"/>
      <c r="Q1231" s="11" t="e">
        <f>MIN(P1231,O1231,J1231,I1231,H1231,G1231,F1231,E1231,#REF!,L1231)</f>
        <v>#REF!</v>
      </c>
      <c r="R1231" s="11" t="e">
        <f>Q1231-#REF!</f>
        <v>#REF!</v>
      </c>
      <c r="S1231" s="11" t="e">
        <f t="shared" si="101"/>
        <v>#REF!</v>
      </c>
      <c r="T1231" s="4">
        <f t="shared" si="102"/>
        <v>0</v>
      </c>
      <c r="U1231" s="21" t="e">
        <f t="shared" si="99"/>
        <v>#REF!</v>
      </c>
      <c r="V1231" s="13" t="s">
        <v>5</v>
      </c>
      <c r="W1231" s="20">
        <f>COUNT(L1231,M1231,N1231,F1231,J1231,I1231,H1231,G1231,#REF!,E1231,#REF!)</f>
        <v>0</v>
      </c>
      <c r="X1231" s="22" t="e">
        <f t="shared" si="98"/>
        <v>#DIV/0!</v>
      </c>
      <c r="Y1231" s="22" t="e">
        <f>X1231-#REF!</f>
        <v>#DIV/0!</v>
      </c>
    </row>
    <row r="1232" spans="1:25" s="20" customFormat="1" ht="30" x14ac:dyDescent="0.25">
      <c r="A1232" s="13"/>
      <c r="B1232" s="10" t="s">
        <v>809</v>
      </c>
      <c r="C1232" s="36" t="s">
        <v>12</v>
      </c>
      <c r="D1232" s="58" t="s">
        <v>1274</v>
      </c>
      <c r="E1232" s="12"/>
      <c r="F1232" s="48"/>
      <c r="G1232" s="11"/>
      <c r="H1232" s="4"/>
      <c r="I1232" s="4"/>
      <c r="J1232" s="4"/>
      <c r="K1232" s="4"/>
      <c r="L1232" s="4"/>
      <c r="M1232" s="4"/>
      <c r="N1232" s="4"/>
      <c r="O1232" s="4"/>
      <c r="P1232" s="4"/>
      <c r="Q1232" s="11" t="e">
        <f>MIN(P1232,O1232,J1232,I1232,H1232,G1232,F1232,E1232,#REF!,L1232)</f>
        <v>#REF!</v>
      </c>
      <c r="R1232" s="11" t="e">
        <f>Q1232-#REF!</f>
        <v>#REF!</v>
      </c>
      <c r="S1232" s="11" t="e">
        <f t="shared" si="101"/>
        <v>#REF!</v>
      </c>
      <c r="T1232" s="4">
        <f t="shared" si="102"/>
        <v>0</v>
      </c>
      <c r="U1232" s="21" t="e">
        <f t="shared" si="99"/>
        <v>#REF!</v>
      </c>
      <c r="V1232" s="13" t="s">
        <v>5</v>
      </c>
      <c r="W1232" s="20">
        <f>COUNT(L1232,M1232,N1232,F1232,J1232,I1232,H1232,G1232,#REF!,E1232,#REF!)</f>
        <v>0</v>
      </c>
      <c r="X1232" s="22" t="e">
        <f t="shared" si="98"/>
        <v>#DIV/0!</v>
      </c>
      <c r="Y1232" s="22" t="e">
        <f>X1232-#REF!</f>
        <v>#DIV/0!</v>
      </c>
    </row>
    <row r="1233" spans="1:25" s="20" customFormat="1" ht="30" x14ac:dyDescent="0.25">
      <c r="A1233" s="13"/>
      <c r="B1233" s="10" t="s">
        <v>810</v>
      </c>
      <c r="C1233" s="36" t="s">
        <v>12</v>
      </c>
      <c r="D1233" s="58" t="s">
        <v>1274</v>
      </c>
      <c r="E1233" s="12"/>
      <c r="F1233" s="48"/>
      <c r="G1233" s="11"/>
      <c r="H1233" s="4"/>
      <c r="I1233" s="4"/>
      <c r="J1233" s="4"/>
      <c r="K1233" s="4"/>
      <c r="L1233" s="4"/>
      <c r="M1233" s="4"/>
      <c r="N1233" s="4"/>
      <c r="O1233" s="4"/>
      <c r="P1233" s="4"/>
      <c r="Q1233" s="11" t="e">
        <f>MIN(P1233,O1233,J1233,I1233,H1233,G1233,F1233,E1233,#REF!,L1233)</f>
        <v>#REF!</v>
      </c>
      <c r="R1233" s="11" t="e">
        <f>Q1233-#REF!</f>
        <v>#REF!</v>
      </c>
      <c r="S1233" s="11" t="e">
        <f t="shared" si="101"/>
        <v>#REF!</v>
      </c>
      <c r="T1233" s="4">
        <f t="shared" si="102"/>
        <v>0</v>
      </c>
      <c r="U1233" s="21" t="e">
        <f t="shared" si="99"/>
        <v>#REF!</v>
      </c>
      <c r="V1233" s="13" t="s">
        <v>5</v>
      </c>
      <c r="W1233" s="20">
        <f>COUNT(L1233,M1233,N1233,F1233,J1233,I1233,H1233,G1233,#REF!,E1233,#REF!)</f>
        <v>0</v>
      </c>
      <c r="X1233" s="22" t="e">
        <f t="shared" ref="X1233:X1251" si="103">AVERAGE(N1233,M1233,L1233,K1233,J1233,I1233,H1233,G1233,F1233)</f>
        <v>#DIV/0!</v>
      </c>
      <c r="Y1233" s="22" t="e">
        <f>X1233-#REF!</f>
        <v>#DIV/0!</v>
      </c>
    </row>
    <row r="1234" spans="1:25" s="20" customFormat="1" ht="30" x14ac:dyDescent="0.25">
      <c r="A1234" s="13"/>
      <c r="B1234" s="10" t="s">
        <v>811</v>
      </c>
      <c r="C1234" s="36" t="s">
        <v>12</v>
      </c>
      <c r="D1234" s="58" t="s">
        <v>1274</v>
      </c>
      <c r="E1234" s="12"/>
      <c r="F1234" s="48"/>
      <c r="G1234" s="11"/>
      <c r="H1234" s="4"/>
      <c r="I1234" s="4"/>
      <c r="J1234" s="4"/>
      <c r="K1234" s="4"/>
      <c r="L1234" s="4"/>
      <c r="M1234" s="4"/>
      <c r="N1234" s="4"/>
      <c r="O1234" s="4"/>
      <c r="P1234" s="4"/>
      <c r="Q1234" s="11" t="e">
        <f>MIN(P1234,O1234,J1234,I1234,H1234,G1234,F1234,E1234,#REF!,L1234)</f>
        <v>#REF!</v>
      </c>
      <c r="R1234" s="11" t="e">
        <f>Q1234-#REF!</f>
        <v>#REF!</v>
      </c>
      <c r="S1234" s="11" t="e">
        <f t="shared" si="101"/>
        <v>#REF!</v>
      </c>
      <c r="T1234" s="4">
        <f t="shared" si="102"/>
        <v>0</v>
      </c>
      <c r="U1234" s="21" t="e">
        <f t="shared" si="99"/>
        <v>#REF!</v>
      </c>
      <c r="V1234" s="13" t="s">
        <v>5</v>
      </c>
      <c r="W1234" s="20">
        <f>COUNT(L1234,M1234,N1234,F1234,J1234,I1234,H1234,G1234,#REF!,E1234,#REF!)</f>
        <v>0</v>
      </c>
      <c r="X1234" s="22" t="e">
        <f t="shared" si="103"/>
        <v>#DIV/0!</v>
      </c>
      <c r="Y1234" s="22" t="e">
        <f>X1234-#REF!</f>
        <v>#DIV/0!</v>
      </c>
    </row>
    <row r="1235" spans="1:25" s="20" customFormat="1" ht="30" x14ac:dyDescent="0.25">
      <c r="A1235" s="13"/>
      <c r="B1235" s="10" t="s">
        <v>812</v>
      </c>
      <c r="C1235" s="36" t="s">
        <v>12</v>
      </c>
      <c r="D1235" s="58" t="s">
        <v>1274</v>
      </c>
      <c r="E1235" s="12"/>
      <c r="F1235" s="48"/>
      <c r="G1235" s="11"/>
      <c r="H1235" s="4"/>
      <c r="I1235" s="4"/>
      <c r="J1235" s="4"/>
      <c r="K1235" s="4"/>
      <c r="L1235" s="4"/>
      <c r="M1235" s="4"/>
      <c r="N1235" s="4"/>
      <c r="O1235" s="4"/>
      <c r="P1235" s="4"/>
      <c r="Q1235" s="11" t="e">
        <f>MIN(P1235,O1235,J1235,I1235,H1235,G1235,F1235,E1235,#REF!,L1235)</f>
        <v>#REF!</v>
      </c>
      <c r="R1235" s="11" t="e">
        <f>Q1235-#REF!</f>
        <v>#REF!</v>
      </c>
      <c r="S1235" s="11" t="e">
        <f t="shared" si="101"/>
        <v>#REF!</v>
      </c>
      <c r="T1235" s="4">
        <f t="shared" si="102"/>
        <v>0</v>
      </c>
      <c r="U1235" s="21" t="e">
        <f t="shared" si="99"/>
        <v>#REF!</v>
      </c>
      <c r="V1235" s="13" t="s">
        <v>5</v>
      </c>
      <c r="W1235" s="20">
        <f>COUNT(L1235,M1235,N1235,F1235,J1235,I1235,H1235,G1235,#REF!,E1235,#REF!)</f>
        <v>0</v>
      </c>
      <c r="X1235" s="22" t="e">
        <f t="shared" si="103"/>
        <v>#DIV/0!</v>
      </c>
      <c r="Y1235" s="22" t="e">
        <f>X1235-#REF!</f>
        <v>#DIV/0!</v>
      </c>
    </row>
    <row r="1236" spans="1:25" s="20" customFormat="1" ht="30" x14ac:dyDescent="0.25">
      <c r="A1236" s="13"/>
      <c r="B1236" s="10" t="s">
        <v>813</v>
      </c>
      <c r="C1236" s="36" t="s">
        <v>12</v>
      </c>
      <c r="D1236" s="58" t="s">
        <v>1274</v>
      </c>
      <c r="E1236" s="12"/>
      <c r="F1236" s="48"/>
      <c r="G1236" s="11"/>
      <c r="H1236" s="4"/>
      <c r="I1236" s="4"/>
      <c r="J1236" s="4"/>
      <c r="K1236" s="4"/>
      <c r="L1236" s="4"/>
      <c r="M1236" s="4"/>
      <c r="N1236" s="4"/>
      <c r="O1236" s="4"/>
      <c r="P1236" s="4"/>
      <c r="Q1236" s="11" t="e">
        <f>MIN(P1236,O1236,J1236,I1236,H1236,G1236,F1236,E1236,#REF!,L1236)</f>
        <v>#REF!</v>
      </c>
      <c r="R1236" s="11" t="e">
        <f>Q1236-#REF!</f>
        <v>#REF!</v>
      </c>
      <c r="S1236" s="11" t="e">
        <f t="shared" si="101"/>
        <v>#REF!</v>
      </c>
      <c r="T1236" s="4">
        <f t="shared" si="102"/>
        <v>0</v>
      </c>
      <c r="U1236" s="21" t="e">
        <f t="shared" si="99"/>
        <v>#REF!</v>
      </c>
      <c r="V1236" s="13" t="s">
        <v>5</v>
      </c>
      <c r="W1236" s="20">
        <f>COUNT(L1236,M1236,N1236,F1236,J1236,I1236,H1236,G1236,#REF!,E1236,#REF!)</f>
        <v>0</v>
      </c>
      <c r="X1236" s="22" t="e">
        <f t="shared" si="103"/>
        <v>#DIV/0!</v>
      </c>
      <c r="Y1236" s="22" t="e">
        <f>X1236-#REF!</f>
        <v>#DIV/0!</v>
      </c>
    </row>
    <row r="1237" spans="1:25" s="20" customFormat="1" ht="30" x14ac:dyDescent="0.25">
      <c r="A1237" s="13"/>
      <c r="B1237" s="10" t="s">
        <v>814</v>
      </c>
      <c r="C1237" s="36" t="s">
        <v>12</v>
      </c>
      <c r="D1237" s="58" t="s">
        <v>1274</v>
      </c>
      <c r="E1237" s="12"/>
      <c r="F1237" s="48"/>
      <c r="G1237" s="11"/>
      <c r="H1237" s="4"/>
      <c r="I1237" s="4"/>
      <c r="J1237" s="4"/>
      <c r="K1237" s="4"/>
      <c r="L1237" s="4"/>
      <c r="M1237" s="4"/>
      <c r="N1237" s="4"/>
      <c r="O1237" s="4"/>
      <c r="P1237" s="4"/>
      <c r="Q1237" s="11" t="e">
        <f>MIN(P1237,O1237,J1237,I1237,H1237,G1237,F1237,E1237,#REF!,L1237)</f>
        <v>#REF!</v>
      </c>
      <c r="R1237" s="11" t="e">
        <f>Q1237-#REF!</f>
        <v>#REF!</v>
      </c>
      <c r="S1237" s="11" t="e">
        <f t="shared" si="101"/>
        <v>#REF!</v>
      </c>
      <c r="T1237" s="4">
        <f t="shared" si="102"/>
        <v>0</v>
      </c>
      <c r="U1237" s="21" t="e">
        <f t="shared" si="99"/>
        <v>#REF!</v>
      </c>
      <c r="V1237" s="13" t="s">
        <v>5</v>
      </c>
      <c r="W1237" s="20">
        <f>COUNT(L1237,M1237,N1237,F1237,J1237,I1237,H1237,G1237,#REF!,E1237,#REF!)</f>
        <v>0</v>
      </c>
      <c r="X1237" s="22" t="e">
        <f t="shared" si="103"/>
        <v>#DIV/0!</v>
      </c>
      <c r="Y1237" s="22" t="e">
        <f>X1237-#REF!</f>
        <v>#DIV/0!</v>
      </c>
    </row>
    <row r="1238" spans="1:25" s="20" customFormat="1" ht="30" x14ac:dyDescent="0.25">
      <c r="A1238" s="13"/>
      <c r="B1238" s="10" t="s">
        <v>815</v>
      </c>
      <c r="C1238" s="36" t="s">
        <v>12</v>
      </c>
      <c r="D1238" s="58" t="s">
        <v>1274</v>
      </c>
      <c r="E1238" s="12"/>
      <c r="F1238" s="48"/>
      <c r="G1238" s="11"/>
      <c r="H1238" s="4"/>
      <c r="I1238" s="4"/>
      <c r="J1238" s="4"/>
      <c r="K1238" s="4"/>
      <c r="L1238" s="4"/>
      <c r="M1238" s="4"/>
      <c r="N1238" s="4"/>
      <c r="O1238" s="4"/>
      <c r="P1238" s="4"/>
      <c r="Q1238" s="11" t="e">
        <f>MIN(P1238,O1238,J1238,I1238,H1238,G1238,F1238,E1238,#REF!,L1238)</f>
        <v>#REF!</v>
      </c>
      <c r="R1238" s="11" t="e">
        <f>Q1238-#REF!</f>
        <v>#REF!</v>
      </c>
      <c r="S1238" s="11" t="e">
        <f t="shared" si="101"/>
        <v>#REF!</v>
      </c>
      <c r="T1238" s="4">
        <f t="shared" si="102"/>
        <v>0</v>
      </c>
      <c r="U1238" s="21" t="e">
        <f t="shared" si="99"/>
        <v>#REF!</v>
      </c>
      <c r="V1238" s="13" t="s">
        <v>5</v>
      </c>
      <c r="W1238" s="20">
        <f>COUNT(L1238,M1238,N1238,F1238,J1238,I1238,H1238,G1238,#REF!,E1238,#REF!)</f>
        <v>0</v>
      </c>
      <c r="X1238" s="22" t="e">
        <f t="shared" si="103"/>
        <v>#DIV/0!</v>
      </c>
      <c r="Y1238" s="22" t="e">
        <f>X1238-#REF!</f>
        <v>#DIV/0!</v>
      </c>
    </row>
    <row r="1239" spans="1:25" s="20" customFormat="1" ht="30" x14ac:dyDescent="0.25">
      <c r="A1239" s="13"/>
      <c r="B1239" s="10" t="s">
        <v>816</v>
      </c>
      <c r="C1239" s="36" t="s">
        <v>12</v>
      </c>
      <c r="D1239" s="58" t="s">
        <v>1274</v>
      </c>
      <c r="E1239" s="12"/>
      <c r="F1239" s="48"/>
      <c r="G1239" s="11"/>
      <c r="H1239" s="4"/>
      <c r="I1239" s="4"/>
      <c r="J1239" s="4"/>
      <c r="K1239" s="4"/>
      <c r="L1239" s="4"/>
      <c r="M1239" s="4"/>
      <c r="N1239" s="4"/>
      <c r="O1239" s="4"/>
      <c r="P1239" s="4"/>
      <c r="Q1239" s="11" t="e">
        <f>MIN(P1239,O1239,J1239,I1239,H1239,G1239,F1239,E1239,#REF!,L1239)</f>
        <v>#REF!</v>
      </c>
      <c r="R1239" s="11" t="e">
        <f>Q1239-#REF!</f>
        <v>#REF!</v>
      </c>
      <c r="S1239" s="11" t="e">
        <f t="shared" si="101"/>
        <v>#REF!</v>
      </c>
      <c r="T1239" s="4">
        <f t="shared" si="102"/>
        <v>0</v>
      </c>
      <c r="U1239" s="21" t="e">
        <f t="shared" si="99"/>
        <v>#REF!</v>
      </c>
      <c r="V1239" s="13" t="s">
        <v>5</v>
      </c>
      <c r="W1239" s="20">
        <f>COUNT(L1239,M1239,N1239,F1239,J1239,I1239,H1239,G1239,#REF!,E1239,#REF!)</f>
        <v>0</v>
      </c>
      <c r="X1239" s="22" t="e">
        <f t="shared" si="103"/>
        <v>#DIV/0!</v>
      </c>
      <c r="Y1239" s="22" t="e">
        <f>X1239-#REF!</f>
        <v>#DIV/0!</v>
      </c>
    </row>
    <row r="1240" spans="1:25" s="20" customFormat="1" ht="30" x14ac:dyDescent="0.25">
      <c r="A1240" s="13"/>
      <c r="B1240" s="10" t="s">
        <v>817</v>
      </c>
      <c r="C1240" s="36" t="s">
        <v>12</v>
      </c>
      <c r="D1240" s="58" t="s">
        <v>1274</v>
      </c>
      <c r="E1240" s="12"/>
      <c r="F1240" s="48"/>
      <c r="G1240" s="11"/>
      <c r="H1240" s="4"/>
      <c r="I1240" s="4"/>
      <c r="J1240" s="4"/>
      <c r="K1240" s="4"/>
      <c r="L1240" s="4"/>
      <c r="M1240" s="4"/>
      <c r="N1240" s="4"/>
      <c r="O1240" s="4"/>
      <c r="P1240" s="4"/>
      <c r="Q1240" s="11" t="e">
        <f>MIN(P1240,O1240,J1240,I1240,H1240,G1240,F1240,E1240,#REF!,L1240)</f>
        <v>#REF!</v>
      </c>
      <c r="R1240" s="11" t="e">
        <f>Q1240-#REF!</f>
        <v>#REF!</v>
      </c>
      <c r="S1240" s="11" t="e">
        <f t="shared" si="101"/>
        <v>#REF!</v>
      </c>
      <c r="T1240" s="4">
        <f t="shared" si="102"/>
        <v>0</v>
      </c>
      <c r="U1240" s="21" t="e">
        <f t="shared" si="99"/>
        <v>#REF!</v>
      </c>
      <c r="V1240" s="13" t="s">
        <v>5</v>
      </c>
      <c r="W1240" s="20">
        <f>COUNT(L1240,M1240,N1240,F1240,J1240,I1240,H1240,G1240,#REF!,E1240,#REF!)</f>
        <v>0</v>
      </c>
      <c r="X1240" s="22" t="e">
        <f t="shared" si="103"/>
        <v>#DIV/0!</v>
      </c>
      <c r="Y1240" s="22" t="e">
        <f>X1240-#REF!</f>
        <v>#DIV/0!</v>
      </c>
    </row>
    <row r="1241" spans="1:25" s="20" customFormat="1" ht="30" x14ac:dyDescent="0.25">
      <c r="A1241" s="13"/>
      <c r="B1241" s="10" t="s">
        <v>818</v>
      </c>
      <c r="C1241" s="36" t="s">
        <v>12</v>
      </c>
      <c r="D1241" s="58" t="s">
        <v>1274</v>
      </c>
      <c r="E1241" s="12"/>
      <c r="F1241" s="48"/>
      <c r="G1241" s="11"/>
      <c r="H1241" s="4"/>
      <c r="I1241" s="4"/>
      <c r="J1241" s="4"/>
      <c r="K1241" s="4"/>
      <c r="L1241" s="4"/>
      <c r="M1241" s="4"/>
      <c r="N1241" s="4"/>
      <c r="O1241" s="4"/>
      <c r="P1241" s="4"/>
      <c r="Q1241" s="11" t="e">
        <f>MIN(P1241,O1241,J1241,I1241,H1241,G1241,F1241,E1241,#REF!,L1241)</f>
        <v>#REF!</v>
      </c>
      <c r="R1241" s="11" t="e">
        <f>Q1241-#REF!</f>
        <v>#REF!</v>
      </c>
      <c r="S1241" s="11" t="e">
        <f t="shared" si="101"/>
        <v>#REF!</v>
      </c>
      <c r="T1241" s="4">
        <f t="shared" si="102"/>
        <v>0</v>
      </c>
      <c r="U1241" s="21" t="e">
        <f t="shared" si="99"/>
        <v>#REF!</v>
      </c>
      <c r="V1241" s="13" t="s">
        <v>5</v>
      </c>
      <c r="W1241" s="20">
        <f>COUNT(L1241,M1241,N1241,F1241,J1241,I1241,H1241,G1241,#REF!,E1241,#REF!)</f>
        <v>0</v>
      </c>
      <c r="X1241" s="22" t="e">
        <f t="shared" si="103"/>
        <v>#DIV/0!</v>
      </c>
      <c r="Y1241" s="22" t="e">
        <f>X1241-#REF!</f>
        <v>#DIV/0!</v>
      </c>
    </row>
    <row r="1242" spans="1:25" s="20" customFormat="1" ht="30" x14ac:dyDescent="0.25">
      <c r="A1242" s="13"/>
      <c r="B1242" s="10" t="s">
        <v>819</v>
      </c>
      <c r="C1242" s="36" t="s">
        <v>12</v>
      </c>
      <c r="D1242" s="58" t="s">
        <v>1274</v>
      </c>
      <c r="E1242" s="12"/>
      <c r="F1242" s="48"/>
      <c r="G1242" s="11"/>
      <c r="H1242" s="4"/>
      <c r="I1242" s="4"/>
      <c r="J1242" s="4"/>
      <c r="K1242" s="4"/>
      <c r="L1242" s="4"/>
      <c r="M1242" s="4"/>
      <c r="N1242" s="4"/>
      <c r="O1242" s="4"/>
      <c r="P1242" s="4"/>
      <c r="Q1242" s="11" t="e">
        <f>MIN(P1242,O1242,J1242,I1242,H1242,G1242,F1242,E1242,#REF!,L1242)</f>
        <v>#REF!</v>
      </c>
      <c r="R1242" s="11" t="e">
        <f>Q1242-#REF!</f>
        <v>#REF!</v>
      </c>
      <c r="S1242" s="11" t="e">
        <f t="shared" si="101"/>
        <v>#REF!</v>
      </c>
      <c r="T1242" s="4">
        <f t="shared" si="102"/>
        <v>0</v>
      </c>
      <c r="U1242" s="21" t="e">
        <f t="shared" si="99"/>
        <v>#REF!</v>
      </c>
      <c r="V1242" s="13" t="s">
        <v>5</v>
      </c>
      <c r="W1242" s="20">
        <f>COUNT(L1242,M1242,N1242,F1242,J1242,I1242,H1242,G1242,#REF!,E1242,#REF!)</f>
        <v>0</v>
      </c>
      <c r="X1242" s="22" t="e">
        <f t="shared" si="103"/>
        <v>#DIV/0!</v>
      </c>
      <c r="Y1242" s="22" t="e">
        <f>X1242-#REF!</f>
        <v>#DIV/0!</v>
      </c>
    </row>
    <row r="1243" spans="1:25" s="20" customFormat="1" ht="30" x14ac:dyDescent="0.25">
      <c r="A1243" s="13"/>
      <c r="B1243" s="10" t="s">
        <v>820</v>
      </c>
      <c r="C1243" s="36" t="s">
        <v>12</v>
      </c>
      <c r="D1243" s="58" t="s">
        <v>1274</v>
      </c>
      <c r="E1243" s="12"/>
      <c r="F1243" s="48"/>
      <c r="G1243" s="11"/>
      <c r="H1243" s="4"/>
      <c r="I1243" s="4"/>
      <c r="J1243" s="4"/>
      <c r="K1243" s="4"/>
      <c r="L1243" s="4"/>
      <c r="M1243" s="4"/>
      <c r="N1243" s="4"/>
      <c r="O1243" s="4"/>
      <c r="P1243" s="4"/>
      <c r="Q1243" s="11" t="e">
        <f>MIN(P1243,O1243,J1243,I1243,H1243,G1243,F1243,E1243,#REF!,L1243)</f>
        <v>#REF!</v>
      </c>
      <c r="R1243" s="11" t="e">
        <f>Q1243-#REF!</f>
        <v>#REF!</v>
      </c>
      <c r="S1243" s="11" t="e">
        <f t="shared" si="101"/>
        <v>#REF!</v>
      </c>
      <c r="T1243" s="4">
        <f t="shared" si="102"/>
        <v>0</v>
      </c>
      <c r="U1243" s="21" t="e">
        <f t="shared" si="99"/>
        <v>#REF!</v>
      </c>
      <c r="V1243" s="13" t="s">
        <v>5</v>
      </c>
      <c r="W1243" s="20">
        <f>COUNT(L1243,M1243,N1243,F1243,J1243,I1243,H1243,G1243,#REF!,E1243,#REF!)</f>
        <v>0</v>
      </c>
      <c r="X1243" s="22" t="e">
        <f t="shared" si="103"/>
        <v>#DIV/0!</v>
      </c>
      <c r="Y1243" s="22" t="e">
        <f>X1243-#REF!</f>
        <v>#DIV/0!</v>
      </c>
    </row>
    <row r="1244" spans="1:25" s="20" customFormat="1" ht="30" x14ac:dyDescent="0.25">
      <c r="A1244" s="13"/>
      <c r="B1244" s="10" t="s">
        <v>821</v>
      </c>
      <c r="C1244" s="36" t="s">
        <v>12</v>
      </c>
      <c r="D1244" s="58" t="s">
        <v>1274</v>
      </c>
      <c r="E1244" s="12"/>
      <c r="F1244" s="48"/>
      <c r="G1244" s="11"/>
      <c r="H1244" s="4"/>
      <c r="I1244" s="4"/>
      <c r="J1244" s="4"/>
      <c r="K1244" s="4"/>
      <c r="L1244" s="4"/>
      <c r="M1244" s="4"/>
      <c r="N1244" s="4"/>
      <c r="O1244" s="4"/>
      <c r="P1244" s="4"/>
      <c r="Q1244" s="11" t="e">
        <f>MIN(P1244,O1244,J1244,I1244,H1244,G1244,F1244,E1244,#REF!,L1244)</f>
        <v>#REF!</v>
      </c>
      <c r="R1244" s="11" t="e">
        <f>Q1244-#REF!</f>
        <v>#REF!</v>
      </c>
      <c r="S1244" s="11" t="e">
        <f t="shared" si="101"/>
        <v>#REF!</v>
      </c>
      <c r="T1244" s="4">
        <f t="shared" si="102"/>
        <v>0</v>
      </c>
      <c r="U1244" s="21" t="e">
        <f t="shared" ref="U1244:U1251" si="104">(T1244-Q1244)/Q1244</f>
        <v>#REF!</v>
      </c>
      <c r="V1244" s="13" t="s">
        <v>5</v>
      </c>
      <c r="W1244" s="20">
        <f>COUNT(L1244,M1244,N1244,F1244,J1244,I1244,H1244,G1244,#REF!,E1244,#REF!)</f>
        <v>0</v>
      </c>
      <c r="X1244" s="22" t="e">
        <f t="shared" si="103"/>
        <v>#DIV/0!</v>
      </c>
      <c r="Y1244" s="22" t="e">
        <f>X1244-#REF!</f>
        <v>#DIV/0!</v>
      </c>
    </row>
    <row r="1245" spans="1:25" s="20" customFormat="1" ht="30" x14ac:dyDescent="0.25">
      <c r="A1245" s="13"/>
      <c r="B1245" s="10" t="s">
        <v>822</v>
      </c>
      <c r="C1245" s="36" t="s">
        <v>4</v>
      </c>
      <c r="D1245" s="58" t="s">
        <v>1274</v>
      </c>
      <c r="E1245" s="12"/>
      <c r="F1245" s="48"/>
      <c r="G1245" s="11"/>
      <c r="H1245" s="4"/>
      <c r="I1245" s="4"/>
      <c r="J1245" s="4"/>
      <c r="K1245" s="4"/>
      <c r="L1245" s="4"/>
      <c r="M1245" s="4"/>
      <c r="N1245" s="4"/>
      <c r="O1245" s="4"/>
      <c r="P1245" s="4"/>
      <c r="Q1245" s="11" t="e">
        <f>MIN(P1245,O1245,J1245,I1245,H1245,G1245,F1245,E1245,#REF!,L1245)</f>
        <v>#REF!</v>
      </c>
      <c r="R1245" s="11" t="e">
        <f>Q1245-#REF!</f>
        <v>#REF!</v>
      </c>
      <c r="S1245" s="11" t="e">
        <f t="shared" si="101"/>
        <v>#REF!</v>
      </c>
      <c r="T1245" s="4">
        <f t="shared" si="102"/>
        <v>0</v>
      </c>
      <c r="U1245" s="21" t="e">
        <f t="shared" si="104"/>
        <v>#REF!</v>
      </c>
      <c r="V1245" s="13" t="s">
        <v>5</v>
      </c>
      <c r="W1245" s="20">
        <f>COUNT(L1245,M1245,N1245,F1245,J1245,I1245,H1245,G1245,#REF!,E1245,#REF!)</f>
        <v>0</v>
      </c>
      <c r="X1245" s="22" t="e">
        <f t="shared" si="103"/>
        <v>#DIV/0!</v>
      </c>
      <c r="Y1245" s="22" t="e">
        <f>X1245-#REF!</f>
        <v>#DIV/0!</v>
      </c>
    </row>
    <row r="1246" spans="1:25" s="20" customFormat="1" ht="30" x14ac:dyDescent="0.25">
      <c r="A1246" s="13"/>
      <c r="B1246" s="10" t="s">
        <v>823</v>
      </c>
      <c r="C1246" s="36" t="s">
        <v>4</v>
      </c>
      <c r="D1246" s="58" t="s">
        <v>1274</v>
      </c>
      <c r="E1246" s="12"/>
      <c r="F1246" s="48"/>
      <c r="G1246" s="11"/>
      <c r="H1246" s="4"/>
      <c r="I1246" s="4"/>
      <c r="J1246" s="4"/>
      <c r="K1246" s="4"/>
      <c r="L1246" s="4"/>
      <c r="M1246" s="4"/>
      <c r="N1246" s="4"/>
      <c r="O1246" s="4"/>
      <c r="P1246" s="4"/>
      <c r="Q1246" s="11" t="e">
        <f>MIN(P1246,O1246,J1246,I1246,H1246,G1246,F1246,E1246,#REF!,L1246)</f>
        <v>#REF!</v>
      </c>
      <c r="R1246" s="11" t="e">
        <f>Q1246-#REF!</f>
        <v>#REF!</v>
      </c>
      <c r="S1246" s="11" t="e">
        <f t="shared" si="101"/>
        <v>#REF!</v>
      </c>
      <c r="T1246" s="4">
        <f t="shared" si="102"/>
        <v>0</v>
      </c>
      <c r="U1246" s="21" t="e">
        <f t="shared" si="104"/>
        <v>#REF!</v>
      </c>
      <c r="V1246" s="13" t="s">
        <v>5</v>
      </c>
      <c r="W1246" s="20">
        <f>COUNT(L1246,M1246,N1246,F1246,J1246,I1246,H1246,G1246,#REF!,E1246,#REF!)</f>
        <v>0</v>
      </c>
      <c r="X1246" s="22" t="e">
        <f t="shared" si="103"/>
        <v>#DIV/0!</v>
      </c>
      <c r="Y1246" s="22" t="e">
        <f>X1246-#REF!</f>
        <v>#DIV/0!</v>
      </c>
    </row>
    <row r="1247" spans="1:25" s="20" customFormat="1" ht="30" x14ac:dyDescent="0.25">
      <c r="A1247" s="13"/>
      <c r="B1247" s="10" t="s">
        <v>824</v>
      </c>
      <c r="C1247" s="36" t="s">
        <v>12</v>
      </c>
      <c r="D1247" s="58" t="s">
        <v>1274</v>
      </c>
      <c r="E1247" s="12"/>
      <c r="F1247" s="48"/>
      <c r="G1247" s="11"/>
      <c r="H1247" s="4"/>
      <c r="I1247" s="4"/>
      <c r="J1247" s="4"/>
      <c r="K1247" s="4"/>
      <c r="L1247" s="4"/>
      <c r="M1247" s="4"/>
      <c r="N1247" s="4"/>
      <c r="O1247" s="4"/>
      <c r="P1247" s="4"/>
      <c r="Q1247" s="11" t="e">
        <f>MIN(P1247,O1247,J1247,I1247,H1247,G1247,F1247,E1247,#REF!,L1247)</f>
        <v>#REF!</v>
      </c>
      <c r="R1247" s="11" t="e">
        <f>Q1247-#REF!</f>
        <v>#REF!</v>
      </c>
      <c r="S1247" s="11" t="e">
        <f t="shared" si="101"/>
        <v>#REF!</v>
      </c>
      <c r="T1247" s="4">
        <f t="shared" si="102"/>
        <v>0</v>
      </c>
      <c r="U1247" s="21" t="e">
        <f t="shared" si="104"/>
        <v>#REF!</v>
      </c>
      <c r="V1247" s="13" t="s">
        <v>5</v>
      </c>
      <c r="W1247" s="20">
        <f>COUNT(L1247,M1247,N1247,F1247,J1247,I1247,H1247,G1247,#REF!,E1247,#REF!)</f>
        <v>0</v>
      </c>
      <c r="X1247" s="22" t="e">
        <f t="shared" si="103"/>
        <v>#DIV/0!</v>
      </c>
      <c r="Y1247" s="22" t="e">
        <f>X1247-#REF!</f>
        <v>#DIV/0!</v>
      </c>
    </row>
    <row r="1248" spans="1:25" s="20" customFormat="1" ht="30" x14ac:dyDescent="0.25">
      <c r="A1248" s="13"/>
      <c r="B1248" s="29" t="s">
        <v>825</v>
      </c>
      <c r="C1248" s="36" t="s">
        <v>4</v>
      </c>
      <c r="D1248" s="58" t="s">
        <v>1274</v>
      </c>
      <c r="E1248" s="12"/>
      <c r="F1248" s="48"/>
      <c r="G1248" s="11"/>
      <c r="H1248" s="4"/>
      <c r="I1248" s="4"/>
      <c r="J1248" s="4"/>
      <c r="K1248" s="4"/>
      <c r="L1248" s="4"/>
      <c r="M1248" s="4"/>
      <c r="N1248" s="4"/>
      <c r="O1248" s="4"/>
      <c r="P1248" s="4"/>
      <c r="Q1248" s="11" t="e">
        <f>MIN(P1248,O1248,J1248,I1248,H1248,G1248,F1248,E1248,#REF!,L1248)</f>
        <v>#REF!</v>
      </c>
      <c r="R1248" s="11" t="e">
        <f>Q1248-#REF!</f>
        <v>#REF!</v>
      </c>
      <c r="S1248" s="11" t="e">
        <f t="shared" si="101"/>
        <v>#REF!</v>
      </c>
      <c r="T1248" s="4">
        <v>491000</v>
      </c>
      <c r="U1248" s="21" t="e">
        <f t="shared" si="104"/>
        <v>#REF!</v>
      </c>
      <c r="V1248" s="12" t="s">
        <v>841</v>
      </c>
      <c r="W1248" s="20">
        <f>COUNT(L1248,M1248,N1248,F1248,J1248,I1248,H1248,G1248,#REF!,E1248,#REF!)</f>
        <v>0</v>
      </c>
      <c r="X1248" s="22" t="e">
        <f t="shared" si="103"/>
        <v>#DIV/0!</v>
      </c>
      <c r="Y1248" s="22" t="e">
        <f>X1248-#REF!</f>
        <v>#DIV/0!</v>
      </c>
    </row>
    <row r="1249" spans="1:25" s="20" customFormat="1" ht="30" x14ac:dyDescent="0.25">
      <c r="A1249" s="13"/>
      <c r="B1249" s="35" t="s">
        <v>1262</v>
      </c>
      <c r="C1249" s="36" t="s">
        <v>4</v>
      </c>
      <c r="D1249" s="58" t="s">
        <v>1274</v>
      </c>
      <c r="E1249" s="12"/>
      <c r="F1249" s="48"/>
      <c r="G1249" s="11"/>
      <c r="H1249" s="4"/>
      <c r="I1249" s="4"/>
      <c r="J1249" s="4"/>
      <c r="K1249" s="4"/>
      <c r="L1249" s="4"/>
      <c r="M1249" s="4"/>
      <c r="N1249" s="4"/>
      <c r="O1249" s="4"/>
      <c r="P1249" s="4"/>
      <c r="Q1249" s="11" t="e">
        <f>MIN(P1249,O1249,J1249,I1249,H1249,G1249,F1249,E1249,#REF!,L1249)</f>
        <v>#REF!</v>
      </c>
      <c r="R1249" s="11" t="e">
        <f>Q1249-#REF!</f>
        <v>#REF!</v>
      </c>
      <c r="S1249" s="11" t="e">
        <f t="shared" ref="S1249" si="105">R1249=Q1249</f>
        <v>#REF!</v>
      </c>
      <c r="T1249" s="4">
        <f t="shared" si="102"/>
        <v>0</v>
      </c>
      <c r="U1249" s="21" t="e">
        <f>(T1249-Q1249)/Q1249</f>
        <v>#REF!</v>
      </c>
      <c r="V1249" s="13" t="s">
        <v>5</v>
      </c>
      <c r="X1249" s="22"/>
      <c r="Y1249" s="22"/>
    </row>
    <row r="1250" spans="1:25" s="20" customFormat="1" x14ac:dyDescent="0.25">
      <c r="A1250" s="32" t="s">
        <v>82</v>
      </c>
      <c r="B1250" s="33" t="s">
        <v>826</v>
      </c>
      <c r="C1250" s="36"/>
      <c r="D1250" s="58"/>
      <c r="E1250" s="12"/>
      <c r="F1250" s="48"/>
      <c r="G1250" s="11"/>
      <c r="H1250" s="4"/>
      <c r="I1250" s="4"/>
      <c r="J1250" s="4"/>
      <c r="K1250" s="4"/>
      <c r="L1250" s="4"/>
      <c r="M1250" s="4"/>
      <c r="N1250" s="4"/>
      <c r="O1250" s="4"/>
      <c r="P1250" s="4"/>
      <c r="Q1250" s="11" t="e">
        <f>MIN(P1250,O1250,J1250,I1250,H1250,G1250,F1250,E1250,#REF!,L1250)</f>
        <v>#REF!</v>
      </c>
      <c r="R1250" s="11" t="e">
        <f>Q1250-#REF!</f>
        <v>#REF!</v>
      </c>
      <c r="S1250" s="11" t="e">
        <f t="shared" si="101"/>
        <v>#REF!</v>
      </c>
      <c r="T1250" s="4"/>
      <c r="U1250" s="21" t="e">
        <f t="shared" si="104"/>
        <v>#REF!</v>
      </c>
      <c r="V1250" s="13"/>
      <c r="X1250" s="22" t="e">
        <f t="shared" si="103"/>
        <v>#DIV/0!</v>
      </c>
      <c r="Y1250" s="22" t="e">
        <f>X1250-#REF!</f>
        <v>#DIV/0!</v>
      </c>
    </row>
    <row r="1251" spans="1:25" s="20" customFormat="1" ht="30" x14ac:dyDescent="0.25">
      <c r="A1251" s="26"/>
      <c r="B1251" s="10" t="s">
        <v>832</v>
      </c>
      <c r="C1251" s="36" t="s">
        <v>4</v>
      </c>
      <c r="D1251" s="58" t="s">
        <v>1274</v>
      </c>
      <c r="E1251" s="12"/>
      <c r="F1251" s="48"/>
      <c r="G1251" s="11"/>
      <c r="H1251" s="4"/>
      <c r="I1251" s="4"/>
      <c r="J1251" s="4"/>
      <c r="K1251" s="4"/>
      <c r="L1251" s="4"/>
      <c r="M1251" s="4"/>
      <c r="N1251" s="4"/>
      <c r="O1251" s="4">
        <v>80000</v>
      </c>
      <c r="P1251" s="4">
        <v>96000</v>
      </c>
      <c r="Q1251" s="11" t="e">
        <f>MIN(P1251,O1251,J1251,I1251,H1251,G1251,F1251,E1251,#REF!,L1251)</f>
        <v>#REF!</v>
      </c>
      <c r="R1251" s="11" t="e">
        <f>Q1251-#REF!</f>
        <v>#REF!</v>
      </c>
      <c r="S1251" s="11" t="e">
        <f t="shared" si="101"/>
        <v>#REF!</v>
      </c>
      <c r="T1251" s="4">
        <f t="shared" ref="T1251" si="106">O1251</f>
        <v>80000</v>
      </c>
      <c r="U1251" s="21" t="e">
        <f t="shared" si="104"/>
        <v>#REF!</v>
      </c>
      <c r="V1251" s="13" t="s">
        <v>18</v>
      </c>
      <c r="W1251" s="20">
        <f>COUNT(L1251,M1251,N1251,F1251,J1251,I1251,H1251,G1251,#REF!,E1251,#REF!)</f>
        <v>0</v>
      </c>
      <c r="X1251" s="22" t="e">
        <f t="shared" si="103"/>
        <v>#DIV/0!</v>
      </c>
      <c r="Y1251" s="22" t="e">
        <f>X1251-#REF!</f>
        <v>#DIV/0!</v>
      </c>
    </row>
    <row r="1252" spans="1:25" x14ac:dyDescent="0.25">
      <c r="E1252" s="56"/>
      <c r="F1252" s="8">
        <f t="shared" ref="F1252:Q1252" si="107">COUNT(F9:F1251)</f>
        <v>45</v>
      </c>
      <c r="G1252" s="30">
        <f t="shared" si="107"/>
        <v>223</v>
      </c>
      <c r="H1252" s="8">
        <f t="shared" si="107"/>
        <v>81</v>
      </c>
      <c r="I1252" s="8">
        <f t="shared" si="107"/>
        <v>75</v>
      </c>
      <c r="J1252" s="8">
        <f t="shared" si="107"/>
        <v>160</v>
      </c>
      <c r="K1252" s="8">
        <f t="shared" si="107"/>
        <v>3</v>
      </c>
      <c r="L1252" s="8">
        <f t="shared" si="107"/>
        <v>4</v>
      </c>
      <c r="M1252" s="8">
        <f t="shared" si="107"/>
        <v>18</v>
      </c>
      <c r="N1252" s="8">
        <f t="shared" si="107"/>
        <v>5</v>
      </c>
      <c r="O1252" s="8">
        <f t="shared" si="107"/>
        <v>119</v>
      </c>
      <c r="P1252" s="8">
        <f t="shared" si="107"/>
        <v>131</v>
      </c>
      <c r="Q1252" s="8">
        <f t="shared" si="107"/>
        <v>5</v>
      </c>
      <c r="T1252" s="8">
        <f>COUNT(T9:T1251)</f>
        <v>766</v>
      </c>
      <c r="U1252" s="8">
        <f>COUNT(U9:U1251)</f>
        <v>0</v>
      </c>
    </row>
    <row r="1253" spans="1:25" x14ac:dyDescent="0.25">
      <c r="E1253" s="57"/>
    </row>
  </sheetData>
  <mergeCells count="6">
    <mergeCell ref="T1029:V1037"/>
    <mergeCell ref="T1023:V1027"/>
    <mergeCell ref="F6:K6"/>
    <mergeCell ref="L6:P6"/>
    <mergeCell ref="A2:R2"/>
    <mergeCell ref="A1:Q1"/>
  </mergeCells>
  <printOptions horizontalCentered="1"/>
  <pageMargins left="0.16" right="0.11811023622047245" top="0.25" bottom="0.7" header="0.26" footer="0.24"/>
  <pageSetup paperSize="9" scale="54" orientation="landscape" r:id="rId1"/>
  <rowBreaks count="4" manualBreakCount="4">
    <brk id="1009" max="16383" man="1"/>
    <brk id="1051" max="16383" man="1"/>
    <brk id="1087" max="16383" man="1"/>
    <brk id="1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Part</vt:lpstr>
      <vt:lpstr>'Price Part'!Print_Titles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Gourahari Nayak</dc:creator>
  <cp:lastModifiedBy>HP</cp:lastModifiedBy>
  <cp:lastPrinted>2022-04-13T04:57:09Z</cp:lastPrinted>
  <dcterms:created xsi:type="dcterms:W3CDTF">2021-01-16T03:06:13Z</dcterms:created>
  <dcterms:modified xsi:type="dcterms:W3CDTF">2022-04-22T13:03:51Z</dcterms:modified>
</cp:coreProperties>
</file>